
<file path=[Content_Types].xml><?xml version="1.0" encoding="utf-8"?>
<Types xmlns="http://schemas.openxmlformats.org/package/2006/content-types">
  <Override PartName="/xl/activeX/activeX2.bin" ContentType="application/vnd.ms-office.activeX"/>
  <Override PartName="/xl/activeX/activeX4.bin" ContentType="application/vnd.ms-office.activeX"/>
  <Override PartName="/xl/embeddings/oleObject8.bin" ContentType="application/vnd.openxmlformats-officedocument.oleObject"/>
  <Override PartName="/xl/embeddings/oleObject14.bin" ContentType="application/vnd.openxmlformats-officedocument.oleObject"/>
  <Override PartName="/xl/activeX/activeX9.xml" ContentType="application/vnd.ms-office.activeX+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activeX/activeX7.xml" ContentType="application/vnd.ms-office.activeX+xml"/>
  <Override PartName="/xl/drawings/drawing6.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21.bin" ContentType="application/vnd.openxmlformats-officedocument.oleObject"/>
  <Override PartName="/xl/worksheets/sheet7.xml" ContentType="application/vnd.openxmlformats-officedocument.spreadsheetml.worksheet+xml"/>
  <Override PartName="/xl/embeddings/oleObject4.bin" ContentType="application/vnd.openxmlformats-officedocument.oleObject"/>
  <Override PartName="/xl/drawings/drawing4.xml" ContentType="application/vnd.openxmlformats-officedocument.drawing+xml"/>
  <Override PartName="/xl/activeX/activeX5.xml" ContentType="application/vnd.ms-office.activeX+xml"/>
  <Override PartName="/xl/embeddings/oleObject10.bin" ContentType="application/vnd.openxmlformats-officedocument.oleObject"/>
  <Override PartName="/xl/activeX/activeX12.bin" ContentType="application/vnd.ms-office.activeX"/>
  <Default Extension="rels" ContentType="application/vnd.openxmlformats-package.relationships+xml"/>
  <Default Extension="xml" ContentType="application/xml"/>
  <Override PartName="/xl/worksheets/sheet5.xml" ContentType="application/vnd.openxmlformats-officedocument.spreadsheetml.worksheet+xml"/>
  <Override PartName="/xl/embeddings/oleObject2.bin" ContentType="application/vnd.openxmlformats-officedocument.oleObject"/>
  <Override PartName="/xl/drawings/drawing2.xml" ContentType="application/vnd.openxmlformats-officedocument.drawing+xml"/>
  <Override PartName="/xl/activeX/activeX3.xml" ContentType="application/vnd.ms-office.activeX+xml"/>
  <Override PartName="/xl/activeX/activeX10.bin" ContentType="application/vnd.ms-office.activeX"/>
  <Override PartName="/xl/worksheets/sheet3.xml" ContentType="application/vnd.openxmlformats-officedocument.spreadsheetml.worksheet+xml"/>
  <Override PartName="/xl/activeX/activeX1.xml" ContentType="application/vnd.ms-office.activeX+xml"/>
  <Override PartName="/xl/worksheets/sheet1.xml" ContentType="application/vnd.openxmlformats-officedocument.spreadsheetml.worksheet+xml"/>
  <Override PartName="/xl/activeX/activeX9.bin" ContentType="application/vnd.ms-office.activeX"/>
  <Override PartName="/xl/activeX/activeX11.xml" ContentType="application/vnd.ms-office.activeX+xml"/>
  <Override PartName="/xl/sharedStrings.xml" ContentType="application/vnd.openxmlformats-officedocument.spreadsheetml.sharedStrings+xml"/>
  <Override PartName="/xl/activeX/activeX7.bin" ContentType="application/vnd.ms-office.activeX"/>
  <Override PartName="/xl/activeX/activeX8.bin" ContentType="application/vnd.ms-office.activeX"/>
  <Override PartName="/xl/activeX/activeX10.xml" ContentType="application/vnd.ms-office.activeX+xml"/>
  <Override PartName="/xl/embeddings/oleObject18.bin" ContentType="application/vnd.openxmlformats-officedocument.oleObject"/>
  <Override PartName="/xl/drawings/drawing10.xml" ContentType="application/vnd.openxmlformats-officedocument.drawing+xml"/>
  <Override PartName="/xl/embeddings/oleObject19.bin" ContentType="application/vnd.openxmlformats-officedocument.oleObject"/>
  <Override PartName="/xl/activeX/activeX5.bin" ContentType="application/vnd.ms-office.activeX"/>
  <Override PartName="/xl/activeX/activeX6.bin" ContentType="application/vnd.ms-office.activeX"/>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Default Extension="bin" ContentType="application/vnd.openxmlformats-officedocument.spreadsheetml.printerSettings"/>
  <Default Extension="png" ContentType="image/png"/>
  <Override PartName="/xl/activeX/activeX3.bin" ContentType="application/vnd.ms-office.activeX"/>
  <Override PartName="/xl/embeddings/oleObject7.bin" ContentType="application/vnd.openxmlformats-officedocument.oleObject"/>
  <Override PartName="/xl/embeddings/oleObject15.bin" ContentType="application/vnd.openxmlformats-officedocument.oleObject"/>
  <Override PartName="/xl/drawings/drawing9.xml" ContentType="application/vnd.openxmlformats-officedocument.drawing+xml"/>
  <Override PartName="/xl/activeX/activeX1.bin" ContentType="application/vnd.ms-office.activeX"/>
  <Override PartName="/xl/embeddings/oleObject5.bin" ContentType="application/vnd.openxmlformats-officedocument.oleObject"/>
  <Override PartName="/xl/activeX/activeX8.xml" ContentType="application/vnd.ms-office.activeX+xml"/>
  <Override PartName="/xl/drawings/drawing7.xml" ContentType="application/vnd.openxmlformats-officedocument.drawing+xml"/>
  <Override PartName="/xl/embeddings/oleObject13.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Default Extension="emf" ContentType="image/x-emf"/>
  <Override PartName="/xl/embeddings/oleObject3.bin" ContentType="application/vnd.openxmlformats-officedocument.oleObject"/>
  <Override PartName="/xl/activeX/activeX6.xml" ContentType="application/vnd.ms-office.activeX+xml"/>
  <Override PartName="/xl/drawings/drawing5.xml" ContentType="application/vnd.openxmlformats-officedocument.drawing+xml"/>
  <Override PartName="/xl/embeddings/oleObject11.bin" ContentType="application/vnd.openxmlformats-officedocument.oleObject"/>
  <Override PartName="/xl/activeX/activeX11.bin" ContentType="application/vnd.ms-office.activeX"/>
  <Override PartName="/xl/embeddings/oleObject20.bin" ContentType="application/vnd.openxmlformats-officedocument.oleObject"/>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activeX/activeX2.xml" ContentType="application/vnd.ms-office.activeX+xml"/>
  <Override PartName="/xl/drawings/drawing3.xml" ContentType="application/vnd.openxmlformats-officedocument.drawing+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Default Extension="vml" ContentType="application/vnd.openxmlformats-officedocument.vmlDrawing"/>
  <Override PartName="/xl/activeX/activeX12.xml" ContentType="application/vnd.ms-office.activeX+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020" yWindow="465" windowWidth="13620" windowHeight="11640" tabRatio="673"/>
  </bookViews>
  <sheets>
    <sheet name="1- Notice explicative" sheetId="1" r:id="rId1"/>
    <sheet name="2- Questions à se poser " sheetId="2" r:id="rId2"/>
    <sheet name="3- Questions à se poser " sheetId="3" r:id="rId3"/>
    <sheet name="4- Prix de revient " sheetId="4" r:id="rId4"/>
    <sheet name="5- Prix de revient " sheetId="5" r:id="rId5"/>
    <sheet name="6- Prix de revient " sheetId="6" r:id="rId6"/>
    <sheet name="7- Prix de revient " sheetId="7" r:id="rId7"/>
    <sheet name="8- Prix de revient" sheetId="9" r:id="rId8"/>
    <sheet name="9- Quelques repères" sheetId="13" r:id="rId9"/>
    <sheet name="10- Conseils et références" sheetId="16" r:id="rId10"/>
  </sheets>
  <definedNames>
    <definedName name="Z_9E760481_82E0_45E1_B1DD_4C53E9E13B9A_.wvu.PrintArea" localSheetId="0" hidden="1">'1- Notice explicative'!$B$4:$D$74</definedName>
    <definedName name="Z_9E760481_82E0_45E1_B1DD_4C53E9E13B9A_.wvu.PrintArea" localSheetId="9" hidden="1">'10- Conseils et références'!$B$4:$J$92</definedName>
    <definedName name="Z_9E760481_82E0_45E1_B1DD_4C53E9E13B9A_.wvu.PrintArea" localSheetId="1" hidden="1">'2- Questions à se poser '!$B$4:$K$74</definedName>
    <definedName name="Z_9E760481_82E0_45E1_B1DD_4C53E9E13B9A_.wvu.PrintArea" localSheetId="2" hidden="1">'3- Questions à se poser '!$B$4:$K$73</definedName>
    <definedName name="Z_9E760481_82E0_45E1_B1DD_4C53E9E13B9A_.wvu.PrintArea" localSheetId="3" hidden="1">'4- Prix de revient '!$B$4:$H$67</definedName>
    <definedName name="Z_9E760481_82E0_45E1_B1DD_4C53E9E13B9A_.wvu.PrintArea" localSheetId="4" hidden="1">'5- Prix de revient '!$B$4:$K$96</definedName>
    <definedName name="Z_9E760481_82E0_45E1_B1DD_4C53E9E13B9A_.wvu.PrintArea" localSheetId="5" hidden="1">'6- Prix de revient '!$B$4:$K$68</definedName>
    <definedName name="Z_9E760481_82E0_45E1_B1DD_4C53E9E13B9A_.wvu.PrintArea" localSheetId="6" hidden="1">'7- Prix de revient '!$B$4:$J$72</definedName>
    <definedName name="Z_9E760481_82E0_45E1_B1DD_4C53E9E13B9A_.wvu.PrintArea" localSheetId="7" hidden="1">'8- Prix de revient'!$B$4:$J$67</definedName>
    <definedName name="Z_9E760481_82E0_45E1_B1DD_4C53E9E13B9A_.wvu.PrintArea" localSheetId="8" hidden="1">'9- Quelques repères'!$B$4:$M$88</definedName>
    <definedName name="Z_D9B64530_8521_4A3B_8CA8_F4ADCE504BA5_.wvu.PrintArea" localSheetId="0" hidden="1">'1- Notice explicative'!$B$4:$D$74</definedName>
    <definedName name="Z_D9B64530_8521_4A3B_8CA8_F4ADCE504BA5_.wvu.PrintArea" localSheetId="9" hidden="1">'10- Conseils et références'!$B$4:$J$92</definedName>
    <definedName name="Z_D9B64530_8521_4A3B_8CA8_F4ADCE504BA5_.wvu.PrintArea" localSheetId="1" hidden="1">'2- Questions à se poser '!$B$4:$K$74</definedName>
    <definedName name="Z_D9B64530_8521_4A3B_8CA8_F4ADCE504BA5_.wvu.PrintArea" localSheetId="2" hidden="1">'3- Questions à se poser '!$B$4:$K$73</definedName>
    <definedName name="Z_D9B64530_8521_4A3B_8CA8_F4ADCE504BA5_.wvu.PrintArea" localSheetId="3" hidden="1">'4- Prix de revient '!$B$4:$H$67</definedName>
    <definedName name="Z_D9B64530_8521_4A3B_8CA8_F4ADCE504BA5_.wvu.PrintArea" localSheetId="4" hidden="1">'5- Prix de revient '!$B$4:$K$96</definedName>
    <definedName name="Z_D9B64530_8521_4A3B_8CA8_F4ADCE504BA5_.wvu.PrintArea" localSheetId="5" hidden="1">'6- Prix de revient '!$B$4:$K$68</definedName>
    <definedName name="Z_D9B64530_8521_4A3B_8CA8_F4ADCE504BA5_.wvu.PrintArea" localSheetId="6" hidden="1">'7- Prix de revient '!$B$4:$J$72</definedName>
    <definedName name="Z_D9B64530_8521_4A3B_8CA8_F4ADCE504BA5_.wvu.PrintArea" localSheetId="7" hidden="1">'8- Prix de revient'!$B$4:$J$67</definedName>
    <definedName name="Z_D9B64530_8521_4A3B_8CA8_F4ADCE504BA5_.wvu.PrintArea" localSheetId="8" hidden="1">'9- Quelques repères'!$B$4:$M$88</definedName>
    <definedName name="_xlnm.Print_Area" localSheetId="0">'1- Notice explicative'!$B$4:$D$74</definedName>
    <definedName name="_xlnm.Print_Area" localSheetId="9">'10- Conseils et références'!$B$4:$J$92</definedName>
    <definedName name="_xlnm.Print_Area" localSheetId="1">'2- Questions à se poser '!$B$4:$K$74</definedName>
    <definedName name="_xlnm.Print_Area" localSheetId="2">'3- Questions à se poser '!$B$4:$K$73</definedName>
    <definedName name="_xlnm.Print_Area" localSheetId="3">'4- Prix de revient '!$B$4:$H$67</definedName>
    <definedName name="_xlnm.Print_Area" localSheetId="4">'5- Prix de revient '!$B$4:$K$96</definedName>
    <definedName name="_xlnm.Print_Area" localSheetId="5">'6- Prix de revient '!$B$4:$K$68</definedName>
    <definedName name="_xlnm.Print_Area" localSheetId="6">'7- Prix de revient '!$B$4:$J$72</definedName>
    <definedName name="_xlnm.Print_Area" localSheetId="7">'8- Prix de revient'!$B$4:$J$67</definedName>
    <definedName name="_xlnm.Print_Area" localSheetId="8">'9- Quelques repères'!$B$4:$M$87</definedName>
  </definedNames>
  <calcPr calcId="125725"/>
  <customWorkbookViews>
    <customWorkbookView name="mahbur - Affichage personnalisé" guid="{9E760481-82E0-45E1-B1DD-4C53E9E13B9A}" mergeInterval="0" personalView="1" maximized="1" windowWidth="1276" windowHeight="861" tabRatio="673" activeSheetId="12"/>
    <customWorkbookView name="jendeg - Affichage personnalisé" guid="{D9B64530-8521-4A3B-8CA8-F4ADCE504BA5}" mergeInterval="0" personalView="1" maximized="1" windowWidth="1020" windowHeight="605" tabRatio="673" activeSheetId="2" showComments="commIndAndComment"/>
  </customWorkbookViews>
</workbook>
</file>

<file path=xl/calcChain.xml><?xml version="1.0" encoding="utf-8"?>
<calcChain xmlns="http://schemas.openxmlformats.org/spreadsheetml/2006/main">
  <c r="L58" i="3"/>
  <c r="G31" i="4"/>
  <c r="G34" s="1"/>
  <c r="G52" s="1"/>
  <c r="G55" s="1"/>
  <c r="J57" i="6" s="1"/>
  <c r="G32" i="4"/>
  <c r="G33"/>
  <c r="G36"/>
  <c r="G38" s="1"/>
  <c r="G37"/>
  <c r="G40"/>
  <c r="G41"/>
  <c r="G42"/>
  <c r="G43"/>
  <c r="G44"/>
  <c r="G45"/>
  <c r="G47"/>
  <c r="G48"/>
  <c r="G49"/>
  <c r="G50"/>
  <c r="G51" s="1"/>
  <c r="H14" i="5"/>
  <c r="G27"/>
  <c r="J27" s="1"/>
  <c r="J35" s="1"/>
  <c r="J58" i="6" s="1"/>
  <c r="G28" i="5"/>
  <c r="J28"/>
  <c r="G29"/>
  <c r="J29" s="1"/>
  <c r="G30"/>
  <c r="J30"/>
  <c r="G31"/>
  <c r="J31" s="1"/>
  <c r="G32"/>
  <c r="J32"/>
  <c r="G33"/>
  <c r="J33" s="1"/>
  <c r="G34"/>
  <c r="J34"/>
  <c r="L34"/>
  <c r="G40"/>
  <c r="G63" s="1"/>
  <c r="G41"/>
  <c r="J41"/>
  <c r="G42"/>
  <c r="J42" s="1"/>
  <c r="G43"/>
  <c r="J43"/>
  <c r="G44"/>
  <c r="J44" s="1"/>
  <c r="G45"/>
  <c r="J45"/>
  <c r="G46"/>
  <c r="J46" s="1"/>
  <c r="G47"/>
  <c r="J47"/>
  <c r="G48"/>
  <c r="J48" s="1"/>
  <c r="G49"/>
  <c r="J49"/>
  <c r="G50"/>
  <c r="J50" s="1"/>
  <c r="G51"/>
  <c r="J51"/>
  <c r="G52"/>
  <c r="J52" s="1"/>
  <c r="G53"/>
  <c r="J53"/>
  <c r="G54"/>
  <c r="J54" s="1"/>
  <c r="G55"/>
  <c r="J55"/>
  <c r="G56"/>
  <c r="J56" s="1"/>
  <c r="G57"/>
  <c r="J57"/>
  <c r="G58"/>
  <c r="J58" s="1"/>
  <c r="G59"/>
  <c r="J59"/>
  <c r="G60"/>
  <c r="J60" s="1"/>
  <c r="G61"/>
  <c r="J61"/>
  <c r="G62"/>
  <c r="L62" s="1"/>
  <c r="J62" s="1"/>
  <c r="G68"/>
  <c r="J68" s="1"/>
  <c r="G69"/>
  <c r="J69"/>
  <c r="G70"/>
  <c r="J70" s="1"/>
  <c r="G71"/>
  <c r="J71"/>
  <c r="G72"/>
  <c r="J72" s="1"/>
  <c r="G73"/>
  <c r="J73"/>
  <c r="G74"/>
  <c r="J74" s="1"/>
  <c r="G75"/>
  <c r="J75"/>
  <c r="G76"/>
  <c r="L76" s="1"/>
  <c r="J76" s="1"/>
  <c r="G77"/>
  <c r="G82"/>
  <c r="J82"/>
  <c r="G83"/>
  <c r="G92" s="1"/>
  <c r="G84"/>
  <c r="J84"/>
  <c r="G85"/>
  <c r="J85" s="1"/>
  <c r="G86"/>
  <c r="J86"/>
  <c r="G87"/>
  <c r="J87" s="1"/>
  <c r="G88"/>
  <c r="J88"/>
  <c r="G89"/>
  <c r="J89" s="1"/>
  <c r="G90"/>
  <c r="J90"/>
  <c r="G91"/>
  <c r="L91" s="1"/>
  <c r="J91" s="1"/>
  <c r="H14" i="6"/>
  <c r="G25"/>
  <c r="J25"/>
  <c r="G26"/>
  <c r="J26" s="1"/>
  <c r="G27"/>
  <c r="J27"/>
  <c r="G28"/>
  <c r="J28" s="1"/>
  <c r="G29"/>
  <c r="J29"/>
  <c r="G30"/>
  <c r="J30" s="1"/>
  <c r="G31"/>
  <c r="J31"/>
  <c r="G32"/>
  <c r="L32" s="1"/>
  <c r="J32" s="1"/>
  <c r="G33"/>
  <c r="J33"/>
  <c r="G34"/>
  <c r="J34" s="1"/>
  <c r="G35"/>
  <c r="J35"/>
  <c r="G36"/>
  <c r="J36" s="1"/>
  <c r="G37"/>
  <c r="J37"/>
  <c r="G38"/>
  <c r="J38" s="1"/>
  <c r="G39"/>
  <c r="J39"/>
  <c r="G40"/>
  <c r="L40" s="1"/>
  <c r="J40" s="1"/>
  <c r="G41"/>
  <c r="J41" s="1"/>
  <c r="G42"/>
  <c r="J42"/>
  <c r="G43"/>
  <c r="L43" s="1"/>
  <c r="J43" s="1"/>
  <c r="G49"/>
  <c r="G52" s="1"/>
  <c r="G50"/>
  <c r="L50" s="1"/>
  <c r="J50" s="1"/>
  <c r="G51"/>
  <c r="J51"/>
  <c r="L51"/>
  <c r="H14" i="7"/>
  <c r="I30"/>
  <c r="F48" i="9" s="1"/>
  <c r="I48" i="7"/>
  <c r="H59"/>
  <c r="H60"/>
  <c r="H70" s="1"/>
  <c r="F50" i="9" s="1"/>
  <c r="H61" i="7"/>
  <c r="H62"/>
  <c r="H63"/>
  <c r="H64"/>
  <c r="H65"/>
  <c r="H66"/>
  <c r="H67"/>
  <c r="H68"/>
  <c r="H69"/>
  <c r="E70"/>
  <c r="H14" i="9"/>
  <c r="F28"/>
  <c r="I28" s="1"/>
  <c r="F56" s="1"/>
  <c r="F29"/>
  <c r="I29"/>
  <c r="F57" s="1"/>
  <c r="F30"/>
  <c r="I30" s="1"/>
  <c r="F58" s="1"/>
  <c r="F31"/>
  <c r="I31"/>
  <c r="F59" s="1"/>
  <c r="F32"/>
  <c r="I32" s="1"/>
  <c r="F60" s="1"/>
  <c r="F33"/>
  <c r="I33"/>
  <c r="F61" s="1"/>
  <c r="F34"/>
  <c r="I34" s="1"/>
  <c r="F62" s="1"/>
  <c r="F35"/>
  <c r="I35"/>
  <c r="F63" s="1"/>
  <c r="F36"/>
  <c r="I36" s="1"/>
  <c r="F64" s="1"/>
  <c r="F37"/>
  <c r="I37"/>
  <c r="F65" s="1"/>
  <c r="G47"/>
  <c r="G48"/>
  <c r="F49"/>
  <c r="G49"/>
  <c r="G50"/>
  <c r="D56"/>
  <c r="D57"/>
  <c r="D58"/>
  <c r="D59"/>
  <c r="D60"/>
  <c r="D61"/>
  <c r="D62"/>
  <c r="D63"/>
  <c r="D64"/>
  <c r="D65"/>
  <c r="G51" l="1"/>
  <c r="E60" s="1"/>
  <c r="G60" s="1"/>
  <c r="J44" i="6"/>
  <c r="J62" s="1"/>
  <c r="J77" i="5"/>
  <c r="J60" i="6" s="1"/>
  <c r="E56" i="9"/>
  <c r="G56" s="1"/>
  <c r="E57"/>
  <c r="G57" s="1"/>
  <c r="E61"/>
  <c r="G61" s="1"/>
  <c r="E63"/>
  <c r="G63" s="1"/>
  <c r="E62"/>
  <c r="G62" s="1"/>
  <c r="E64"/>
  <c r="G64" s="1"/>
  <c r="J83" i="5"/>
  <c r="J92" s="1"/>
  <c r="J61" i="6" s="1"/>
  <c r="J40" i="5"/>
  <c r="J63" s="1"/>
  <c r="J59" i="6" s="1"/>
  <c r="J64" s="1"/>
  <c r="F47" i="9" s="1"/>
  <c r="F51" s="1"/>
  <c r="L49" i="6"/>
  <c r="J49" s="1"/>
  <c r="J52" s="1"/>
  <c r="J63" s="1"/>
  <c r="G44"/>
  <c r="G35" i="5"/>
  <c r="E65" i="9" l="1"/>
  <c r="G65" s="1"/>
  <c r="E59"/>
  <c r="G59" s="1"/>
  <c r="E58"/>
  <c r="G58" s="1"/>
</calcChain>
</file>

<file path=xl/sharedStrings.xml><?xml version="1.0" encoding="utf-8"?>
<sst xmlns="http://schemas.openxmlformats.org/spreadsheetml/2006/main" count="870" uniqueCount="626">
  <si>
    <t>Passage des déportés, 2, 5030 Gembloux</t>
  </si>
  <si>
    <t>Tél.: 081/622.317</t>
  </si>
  <si>
    <t>infos@cqpf.be</t>
  </si>
  <si>
    <t>www.cqpf.be</t>
  </si>
  <si>
    <t>5. Charges opérationnelles affectées</t>
  </si>
  <si>
    <t>Vente à des intermédiaires (et livraison)</t>
  </si>
  <si>
    <t>Pour de plus amples renseignements:</t>
  </si>
  <si>
    <t>Par ailleurs, n'oubliez de vous renseigner auprès de l'AFSCA et de la CQPF (coordonnées ci-dessous) pour les aspects sanitaires, réglementaires, …</t>
  </si>
  <si>
    <t>"La fromagerie à la ferme: concevoir, réaliser, équiper son atelier de transformation du lait à la ferme",</t>
  </si>
  <si>
    <t>"Initiation à la technologie fromagère",</t>
  </si>
  <si>
    <t xml:space="preserve">vouloir être le moins cher et pratiquer </t>
  </si>
  <si>
    <t>des prix rémunérateurs</t>
  </si>
  <si>
    <t>et les autres distributeurs</t>
  </si>
  <si>
    <t>Pensez aux marges que doivent prendre les grossistes</t>
  </si>
  <si>
    <t>Le prix de revient n'est pas le prix de vente !</t>
  </si>
  <si>
    <t>ouvrage réalisé par Gérard BRULE, Romain JEANTET, Michel MAHAUT, aux éditions Tec et Doc, 2000, France.</t>
  </si>
  <si>
    <t>La transformation à la ferme pour un meilleur prix du lait …</t>
  </si>
  <si>
    <t>existe des aides à l'emploi</t>
  </si>
  <si>
    <t>Pompe à lait/caillé</t>
  </si>
  <si>
    <t>Nombre de litres de lait que je compte transformer annuellement (ou que je transforme actuellement) :</t>
  </si>
  <si>
    <t xml:space="preserve"> (Nord-Pas-de-Calais et Haute-Normandie). Les repères qui suivent, issus de cet ouvrage, sont présentés à titre indicatif.</t>
  </si>
  <si>
    <t>publié par le Centre Fromager de Carmejane (2ème édition de septembre 2011, France), ouvrage que nous vous recommandons vivement.</t>
  </si>
  <si>
    <t>Il faut avant tout savoir quel type de fromages vous allez produire. Le matériel peut être différent d'une technolohie fromagère à l'autre.</t>
  </si>
  <si>
    <t>Principalement en période de prix peu rémunérateurs payés par les laiteries aux producteurs, on peut s'interroger sur l'intérêt d'un atelier de transformation sur l'exploitation. En effet, la fabrication de fromages et autres produits laitiers à la ferme permet d'augmenter la valeur ajoutée de la production et peut constituer une solution pour améliorer sa rentabilité, ou encore pour faciliter l'installation d'un jeune repreneur. Néanmoins, il ne faut pas oublier que cela implique des charges spécifiques d'investissement et de fonctionnement ainsi qu'une augmentation conséquente de la charge de travail. Créer un atelier fermier n'est donc pas sans risque. Prendre le temps de mûrir son projet et s'entourer des personnes compétentes en la matière dès le début permet de limiter fortement la probabilité d'échouer.</t>
  </si>
  <si>
    <t>Pour 1 kg de fromage blanc, il faut 4 litres de lait.</t>
  </si>
  <si>
    <t>Sources: Institut de l'Elevage, 2008, LESEUR, 2000 et CQPF, communication personnelle.</t>
  </si>
  <si>
    <t xml:space="preserve">organisation sur toute la partie "élevage". Par ailleurs, maintenir une part de livraisons en laiterie permet d'une part de garder une souplesse précieuse </t>
  </si>
  <si>
    <t>face à la charge de travail, et d'autre part de bénéficier des analyses qui sont réalisées sur votre lait, pour votre activité de transformation.</t>
  </si>
  <si>
    <t>En premier lieu, nous vous conseillons de:</t>
  </si>
  <si>
    <t>Mûrir votre projet</t>
  </si>
  <si>
    <t>Vous faire encadrer</t>
  </si>
  <si>
    <t>Faire une "photographie" de votre exploitation</t>
  </si>
  <si>
    <t>Pour vous aider dans ces démarches, voici une liste non exhaustive de questions avec des éléments de réflexion.</t>
  </si>
  <si>
    <t xml:space="preserve">Se renseigner sur les demandes d'autorisations et </t>
  </si>
  <si>
    <t>de permis nécessaires</t>
  </si>
  <si>
    <t>Ai-je bien le bagage requis pour ces nouvelles activités ?</t>
  </si>
  <si>
    <t>Evaluer objectivement ses compétences</t>
  </si>
  <si>
    <t>Se former si nécessaire</t>
  </si>
  <si>
    <t>dans toutes les matières concernées</t>
  </si>
  <si>
    <t>Ne pas se sous-estimer, ni surtout se surestimer</t>
  </si>
  <si>
    <t xml:space="preserve">Des formations adaptées sont très probablement dispensées </t>
  </si>
  <si>
    <t>non loin de chez vous dans les matières suivantes:</t>
  </si>
  <si>
    <t>technologie fromagère, marketing, comptabilité, …</t>
  </si>
  <si>
    <t>Prévoir un fonds de roulement proportionnel</t>
  </si>
  <si>
    <t>Le fonds de roulement est nécessaire pour l'achat des</t>
  </si>
  <si>
    <t>Le profil de vos acheteurs influence le type</t>
  </si>
  <si>
    <t>d'autorisation et agrément dont vous avez besoin</t>
  </si>
  <si>
    <t>Où vendre mes produits ?</t>
  </si>
  <si>
    <t>Comment fixer mes prix de vente ?</t>
  </si>
  <si>
    <t>Comment construire ma clientèle et la garder ?</t>
  </si>
  <si>
    <t xml:space="preserve">Adapter ses prix selon le marché, mais ne pas </t>
  </si>
  <si>
    <t>Présentoir</t>
  </si>
  <si>
    <t>Organisation de séances de dégustation</t>
  </si>
  <si>
    <r>
      <t>Conception des supports</t>
    </r>
    <r>
      <rPr>
        <sz val="10"/>
        <rFont val="Arial"/>
        <family val="2"/>
      </rPr>
      <t xml:space="preserve"> (étiquettes, cartes de visite, …)</t>
    </r>
  </si>
  <si>
    <t>Impression des supports</t>
  </si>
  <si>
    <t>Investir à petits pas. Il vaut mieux commencer à petite échelle, avec peu d'investissements, et se développer progressivement, suivant les opportunités,</t>
  </si>
  <si>
    <t>Sous certaines conditions, vous pouvez avoir accès à des aides financières (aides à l’investissement dans le secteur agricole ISA, aides aux PME, …).</t>
  </si>
  <si>
    <t>Suivant le volume que l’on veut transformer, certains équipements qui permettent de se faciliter la tâche ne sont pas rentables. Il  faut alors envisager</t>
  </si>
  <si>
    <t>(1) Les taux d'intérêt proposés sont issus du journal "L'Echo" du 26 janvier 2012, et tiennent compte du précompte mobilier libératoire.</t>
  </si>
  <si>
    <t>Bien réfléchir son projet est indispensable, et constitue un premier pas vers la réussite. En outre, même si cela n'est pas obligatoire, il vous est</t>
  </si>
  <si>
    <t xml:space="preserve"> fortement conseillé de vous former (formation à la technologie fromagère, aux bonnes pratiques d’hygiène, …).</t>
  </si>
  <si>
    <t>Se former est vivement conseillé</t>
  </si>
  <si>
    <t>Pompe de transfert</t>
  </si>
  <si>
    <t>Bidon à lait</t>
  </si>
  <si>
    <t>Quelques prix indicatifs (HTVA) :</t>
  </si>
  <si>
    <t>Tranche caillé/Système de décaillage et de brassage</t>
  </si>
  <si>
    <t>Toiles et sacs à caillé</t>
  </si>
  <si>
    <t>250-500 pour une balance/caisse poids et prix, 500-1200 euros pour cette même balance avec une sortie ticket</t>
  </si>
  <si>
    <t>Thermomètre</t>
  </si>
  <si>
    <t>Kit acidité (acidimètre, soude dornic, …)</t>
  </si>
  <si>
    <t>60-120 euros</t>
  </si>
  <si>
    <t>470-580 euros</t>
  </si>
  <si>
    <t>110-130 euros</t>
  </si>
  <si>
    <t>25-40 euros pour un hygromètre à cheveux</t>
  </si>
  <si>
    <t>4-20 euros</t>
  </si>
  <si>
    <t>15-150 euros pour un thermomètre avec sonde, 280-320 euros pour un thermomètre étanche pour cuves</t>
  </si>
  <si>
    <t>Sonde à échantillon fromage</t>
  </si>
  <si>
    <t>30-40 euros</t>
  </si>
  <si>
    <t>50-200 euros</t>
  </si>
  <si>
    <t>Poubelles sans contact manuel</t>
  </si>
  <si>
    <t>40-200 euros</t>
  </si>
  <si>
    <t>100-250 euros suivant le volume de la pièce</t>
  </si>
  <si>
    <t>300-400 euros</t>
  </si>
  <si>
    <t>Brumisateur pour désinfectants</t>
  </si>
  <si>
    <t>200-600 euros</t>
  </si>
  <si>
    <t>Tuyau de nettoyage et pistolet</t>
  </si>
  <si>
    <t>50-100 euros</t>
  </si>
  <si>
    <t>20-30 euros par paire</t>
  </si>
  <si>
    <t>20-40 euros par personne</t>
  </si>
  <si>
    <t>Seaux, bacs en plastique, raclettes, …</t>
  </si>
  <si>
    <t>100-250 euros</t>
  </si>
  <si>
    <t>CER Groupe</t>
  </si>
  <si>
    <t>Tél.: 084/220.268</t>
  </si>
  <si>
    <t>25-40 euros bassine plastique de 50 à 75 litres, 70 à 230 euros bac plstique de 70 à 210 litres, 200-400 euros support roulant en inox</t>
  </si>
  <si>
    <t>800-1000/1500-1800 euros pasteurisateur complet de 30 litres avec agitation manuelle/motorisée, 25000-30000 euros pasteurisateur en continu de de 400 à 600 litres</t>
  </si>
  <si>
    <t>7000-9000 euros cuve de 200 à 500 litres avec circuit de chauffage par eau, 8000-12000 euros cuve de 200 à 500 litres avec circuit de chauffage et de refroidissement par eau (inclus système de brassage et de décaillage)</t>
  </si>
  <si>
    <t>15000-23000 euros cuve de 200 à 800 litres (inclus système de brassage et de décaillage)</t>
  </si>
  <si>
    <t>80-130 euros tranche caillé de 5 à 6 lames pour bassines de 35 à 75 litres, 1500-2000 euros système de brassage pour cuve, 4000 à 7000 euros système de décaillage et de brassage à adapter sur une cuve de 200 à 1000 litres (système à adapter sur une cuve existante)</t>
  </si>
  <si>
    <t>2000-3000 euros armoire de caillage de 100 à 150 litres</t>
  </si>
  <si>
    <t>2-15 euros/pièce sacs, 4-14 euros/pièce toiles</t>
  </si>
  <si>
    <t>500-700 euros débit de 50 à 100 litres par minute</t>
  </si>
  <si>
    <t>70-110 euros bidon en aluminium de 20 à 30 litres, 90 à 120 euros bidon en acier inoxydable de 20 à 30 litres</t>
  </si>
  <si>
    <t>300-400 euros refroidisseur de bidons de 20 à 50 litres</t>
  </si>
  <si>
    <t>25-35 euros louche inox, 10-25 euros pelle à caillé, 15-30 euros fouet inox</t>
  </si>
  <si>
    <t>500-1500 euros table d'égouttage avec roulettes</t>
  </si>
  <si>
    <t>2000-3000 euros presse 1 verrin, 6000-7000 euros presse 3 verrins</t>
  </si>
  <si>
    <t>50-80 euros/pièce bac de lavage plastique rectangulaire</t>
  </si>
  <si>
    <t>Bac de trempage/lavage des moules, claies, …</t>
  </si>
  <si>
    <t>Cuve de stockage du lactosérum</t>
  </si>
  <si>
    <t>2000-3000 euros cuve en polyester de 1000 litres, 10000-12000 euros cuve en polyester de 15000 litres</t>
  </si>
  <si>
    <t>Chariot à glissières</t>
  </si>
  <si>
    <t>La transformation fromagère nécessite du temps</t>
  </si>
  <si>
    <t>Claies et plate-forme roulante</t>
  </si>
  <si>
    <t>15-30 euros/pièce claies, 100-130 euros plate-forme roulante inox</t>
  </si>
  <si>
    <t>400-900 euros chariot à glissières (incluant les grilles)</t>
  </si>
  <si>
    <t>2000-5000 euros écrémeuse de 300 à 500 litres/heure (incluant le réservoir)</t>
  </si>
  <si>
    <t>2000-3000 euros baratte 20 à 30 litres de crème, 7000-11000 euros baratte 100-300 litres de crème</t>
  </si>
  <si>
    <t>Moules à beurre</t>
  </si>
  <si>
    <t>20-30 euros/pièce moules avec foncet type Gouda 3 à 5 kg, 0,70-2 euros/pièce moules type faisselle, 220-260 euros/pièce moules type Kadova rond 10 kg, 300-500 euros bloc-moules avec répartiteur</t>
  </si>
  <si>
    <t>10-20 euros/pièce moules à beurre de 250 g</t>
  </si>
  <si>
    <t>2000-3200 euros pour étuve de 140 à 240 pots</t>
  </si>
  <si>
    <t xml:space="preserve">1000-1700 euros thermoscelleuse manuelle 2 ou 3 trous de scellage, 3000-3500 euros thermoscelleuse semi-automatique jusqu'à 8 trous de scellage </t>
  </si>
  <si>
    <t>2000-3000 euros bac à saumure inox de 300 à 400 litres</t>
  </si>
  <si>
    <t>C. Equipements de l'atelier de fabrication</t>
  </si>
  <si>
    <t>D. Equipements pour le saumurage et l'affinage</t>
  </si>
  <si>
    <t>Déshumidificateur/Humidificateur</t>
  </si>
  <si>
    <t>200-600 euros humidificateur local 60 à 150 m³</t>
  </si>
  <si>
    <t>400-800 euros (non inclus compresseur air comprimé)</t>
  </si>
  <si>
    <t>800-1500 euros étagère en bois</t>
  </si>
  <si>
    <t>1400-1800 euros armoire d'affinage de 500 litres</t>
  </si>
  <si>
    <t>Laveuse</t>
  </si>
  <si>
    <t>2000-6000 euros</t>
  </si>
  <si>
    <t>4000-8000 euros chambre froide de 3 à 12 m³</t>
  </si>
  <si>
    <t>Caisse isotherme</t>
  </si>
  <si>
    <t>10-20 euros/pièce</t>
  </si>
  <si>
    <t>200-300 euros/pièce</t>
  </si>
  <si>
    <t>20-60 euros/pièce grand couteau à fromage, 6-10 euros/pièce tranchette</t>
  </si>
  <si>
    <t>Balance</t>
  </si>
  <si>
    <t>Caisse enregistreuse</t>
  </si>
  <si>
    <t>250-700 euros</t>
  </si>
  <si>
    <t>Cela ne doit pas décourager les futurs entrepreneurs, mais cela souligne l'importance des étapes précédant le lancement de l'activité. Pour maximiser les chances de réussite, les bonnes idées seules ne suffisent pas. Il est indispensable de tester son projet et de réaliser une étude approfondie pour s'assurer de la faisabilité de celui-ci.</t>
  </si>
  <si>
    <t xml:space="preserve">Après quelques remarques préalables, une liste non exhaustive de questions à se poser vous est présentée. Celle-ci a pour but de vous aider à bien réfléchir tous les aspects de votre projet. L'étape suivante concerne le calcul du prix de revient d'une production de fromages et autres produits laitiers. Sur base d'une série d'informations que vous encoderez et qui seront propres à votre situation, un prix de revient sera calculé pour les différents produits envisagés. Pour vous aider dans votre projet, certaines références (temps de travail et surfaces nécessaires) vous sont présentées, à titre indicatif. Sur la dernière page, figurent les coordonnées d'organismes qui peuvent vous aider à concrétiser votre projet, et des ouvrages de référence qui pourraient vous être utiles. </t>
  </si>
  <si>
    <t>- du rendement fromager (nombre de litres de lait nécessaires à la fabrication d'un kilo de fromage), lui-même fonction de la qualité du lait et du niveau</t>
  </si>
  <si>
    <t>de maîtrise technologique du fromager</t>
  </si>
  <si>
    <t>Document réalisé avec le soutien financier du Service Public de Wallonie, Direction Générale de l’Agriculture, des Ressources naturelles et de l’Environnement, Département du Développement, Direction du Développement et de la Vulgarisation.</t>
  </si>
  <si>
    <t>Trop souvent négligée, cette étape est pourtant primordiale pour mener à bien son projet et répondre au mieux à ses attentes.</t>
  </si>
  <si>
    <t>Pour vendre, il faut de bons produits et un bon vendeur</t>
  </si>
  <si>
    <t xml:space="preserve">Certains produits nécessitent de longues périodes d'affinage, </t>
  </si>
  <si>
    <t>d'autres doivent être consommés très rapidement…</t>
  </si>
  <si>
    <t>(opérateurs, type de produits, circuits de distribution,…)</t>
  </si>
  <si>
    <t>Il est indispensable de connaître ses coûts de production</t>
  </si>
  <si>
    <t>avant de fixer son prix de vente</t>
  </si>
  <si>
    <t>Mieux vaut fixer correctement son prix de vente dès le</t>
  </si>
  <si>
    <t>début plutôt que le modifier trop régulièrement</t>
  </si>
  <si>
    <t>Les grandes et les moyennes surfaces attirent plus de</t>
  </si>
  <si>
    <t>70% des consommateurs</t>
  </si>
  <si>
    <t>Les produits doivent répondre à une attente des</t>
  </si>
  <si>
    <t>consommateurs</t>
  </si>
  <si>
    <t>Mieux vaut démarrer en fabriquant des produits à</t>
  </si>
  <si>
    <t>technologie simple</t>
  </si>
  <si>
    <t>Il faut cerner leur profil afin de fabriquer des produits qui</t>
  </si>
  <si>
    <t>Les besoins sont différents si l'on transforme 200 litres</t>
  </si>
  <si>
    <t>ou 1000 litres par jour</t>
  </si>
  <si>
    <t>répondront à leurs attentes, et qui seront vendus là où</t>
  </si>
  <si>
    <t>ils ont l'habitude de les trouver</t>
  </si>
  <si>
    <t>Les investissements peuvent s'envisager de manière</t>
  </si>
  <si>
    <t>progressive</t>
  </si>
  <si>
    <t>Attention aux investissements surdimensionnés par</t>
  </si>
  <si>
    <t>rapport à la production</t>
  </si>
  <si>
    <t>Il y a peut-être à proximité une fromagerie dans laquelle</t>
  </si>
  <si>
    <t>vous pourriez débuter vos activités, le temps de tester</t>
  </si>
  <si>
    <t>celles-ci et avant d'investir dans votre propre matériel</t>
  </si>
  <si>
    <t>La main-d'œuvre autre que familiale coûte cher mais il</t>
  </si>
  <si>
    <t>Dans les tableaux qui suivent, les cases jaunes sont celles que vous devez compléter. Suivant votre situation, les cases que vous remplirez seront plus ou moins nombreuses. Par exemple, si vous disposez déjà d'un bâtiment amorti dans lequel se tiendra la fromagerie, vous ne devez pas compléter le poste " Gros-œuvre". A noter que certaines cases couleur saumon contiennent une valeur (durée d'amortissement par exemple). Il s'agit d'une proposition que vous pouvez modifier en vous plaçant dans la case en question.</t>
  </si>
  <si>
    <t>Vous devez compléter les colonnes "Nombre" et "Prix unitaite HTVA" pour que le "Prix total HTVA" se calcule automatiquement.</t>
  </si>
  <si>
    <t>A noter que les aides éventuelles auxquelles vous auriez droit ne sont pas considérées dans ce calcul.</t>
  </si>
  <si>
    <t>Travail en "caves"</t>
  </si>
  <si>
    <t>L'Institut de l'Elevage a publié en octobre 2008 la brochure "Transformation et vente de produits laitiers fermiers: mon atelier est-il rentable?"</t>
  </si>
  <si>
    <t>NB: Ces valeurs sont à prendre avec précaution. Des situations très différentes peuvent en effet être observées d'une fromagerie à l'autre.</t>
  </si>
  <si>
    <t>Les informations qui suivent sont extraites du livre "La fromagerie à la ferme, concevoir, réaliser et équiper son atelier de transformation du lait à la ferme",</t>
  </si>
  <si>
    <t>"Transformation et vente de produits laitiers fermiers: mon atelier est-il rentable ?",</t>
  </si>
  <si>
    <t>ouvrage réalisé par le Centre Fromager de Carmejane, 2ème édition, septembre 2011, France (Technipel).</t>
  </si>
  <si>
    <t>ouvrage réalisé par Emmanuel BEGUIN (Institut de l’Elevage), l'A.R.V.D. Nord Pas-de-Calais, l'A.V.D.P.L. Haute Normandie, 2009, France (Technipel).</t>
  </si>
  <si>
    <t>"Référentiels diversification Lorraine: Transformation fromagère chèvre &amp; Transformation fromagère vache",</t>
  </si>
  <si>
    <t>http://cra-lorraine.fr/index.php?page=034&amp;rubrique=Diversifier%20sa%20production</t>
  </si>
  <si>
    <t>ouvrages réalisés par la Chambre d'Agriculture de Lorraine et disponibles à l'adresse suivante:</t>
  </si>
  <si>
    <t>Mais encore:</t>
  </si>
  <si>
    <t>http://www.favv.be/home-fr/</t>
  </si>
  <si>
    <t>Agence fédérale pour la Sécurité de la Chaîne Alimentaire (AFSCA) :</t>
  </si>
  <si>
    <t>Agence Wallonne pour la Promotion d'une Agriculture de Qualité (APAQ-W):</t>
  </si>
  <si>
    <t>http://www.apaqw.be</t>
  </si>
  <si>
    <t>Technologies</t>
  </si>
  <si>
    <t>Litrage max transformé</t>
  </si>
  <si>
    <t>par jour de fabrication</t>
  </si>
  <si>
    <t>&lt; 500</t>
  </si>
  <si>
    <t>200 à 500</t>
  </si>
  <si>
    <t>&gt; 500</t>
  </si>
  <si>
    <t>&lt; 200</t>
  </si>
  <si>
    <t>100 à 300</t>
  </si>
  <si>
    <t>300 à 500</t>
  </si>
  <si>
    <t>&lt; 100</t>
  </si>
  <si>
    <t>Sas d'entrée - vestiaire</t>
  </si>
  <si>
    <t>Salle de fabrication</t>
  </si>
  <si>
    <t>Salle de vente</t>
  </si>
  <si>
    <t>Laverie</t>
  </si>
  <si>
    <t>conditionnements et des</t>
  </si>
  <si>
    <t>Salle de conditionnement et d'emballage</t>
  </si>
  <si>
    <t>Salle de stockage des condition. et des emball.</t>
  </si>
  <si>
    <t>2 à 3</t>
  </si>
  <si>
    <t>2. Estimations des surfaces nécessaires pour chaque pièce et selon les technologies (en m²)</t>
  </si>
  <si>
    <t>5 à 15</t>
  </si>
  <si>
    <t>&gt; 15</t>
  </si>
  <si>
    <t>&gt; ou = 5</t>
  </si>
  <si>
    <t>5 à 10</t>
  </si>
  <si>
    <t>-</t>
  </si>
  <si>
    <t>1 à 2</t>
  </si>
  <si>
    <t>10 à 15</t>
  </si>
  <si>
    <t>&lt; 5</t>
  </si>
  <si>
    <t>&gt; 5</t>
  </si>
  <si>
    <t>2 à 4</t>
  </si>
  <si>
    <t>4 à 6</t>
  </si>
  <si>
    <t>Pour de plus amples informations, vous pouvez contacter le Centre d’Economie Rurale (coordonnées ci-dessous) ou votre centre de gestion.</t>
  </si>
  <si>
    <t>15 à 20</t>
  </si>
  <si>
    <t>&gt; 20</t>
  </si>
  <si>
    <t>&gt; 6</t>
  </si>
  <si>
    <t>10 à 10</t>
  </si>
  <si>
    <t>2 à 5</t>
  </si>
  <si>
    <t>1 à 5</t>
  </si>
  <si>
    <t>&gt; 10</t>
  </si>
  <si>
    <t>5 à &gt; 20</t>
  </si>
  <si>
    <t>10 à 20</t>
  </si>
  <si>
    <t>20 à 30</t>
  </si>
  <si>
    <t>&gt; 30</t>
  </si>
  <si>
    <t>4 à 10</t>
  </si>
  <si>
    <t>10 à 40</t>
  </si>
  <si>
    <t>&gt; 40</t>
  </si>
  <si>
    <t>4 à 8</t>
  </si>
  <si>
    <t>8 à 15</t>
  </si>
  <si>
    <t>1 à 4</t>
  </si>
  <si>
    <t>2 à &gt; 10</t>
  </si>
  <si>
    <t>Beurre (1)</t>
  </si>
  <si>
    <t>Laits de consommation et fermentés (2)</t>
  </si>
  <si>
    <t>Pâtes fraiches (3)</t>
  </si>
  <si>
    <t>Pâtes pressées (4)</t>
  </si>
  <si>
    <t>Pâtes molles (5)</t>
  </si>
  <si>
    <t>Il est préférable de consulter la CQPF (coordonnées page 10) pour valider le plan de votre fromagerie.</t>
  </si>
  <si>
    <t>Ces informations sont présentées à titre indicatif, pour quelques grands types de fromages.</t>
  </si>
  <si>
    <t>Sas d'entrée - vestiaire (6)</t>
  </si>
  <si>
    <t>Salle de caillage (7)</t>
  </si>
  <si>
    <t>Salle de fabrication (8)</t>
  </si>
  <si>
    <t>Chambre froide (9)</t>
  </si>
  <si>
    <t>Salle de conditionnement et d'emballage (10)</t>
  </si>
  <si>
    <t>Salle d'étuvage (7)</t>
  </si>
  <si>
    <t xml:space="preserve">   (2) Lait cru ou pasteurisé, yaourt, …</t>
  </si>
  <si>
    <t xml:space="preserve">   (3) Fromages frais, maquée, …</t>
  </si>
  <si>
    <t xml:space="preserve">    (4) Fromage à raclette, Saint nectaire, Chimay, …</t>
  </si>
  <si>
    <t xml:space="preserve">    (5) Bouquet des Moines, Herve, Brie, Charmoix, </t>
  </si>
  <si>
    <t xml:space="preserve">    (1) Crème fraiche, beurre, …</t>
  </si>
  <si>
    <t xml:space="preserve">    (6) Pièce tampon permettant une séparation entre</t>
  </si>
  <si>
    <t xml:space="preserve">    Le Petit Lathuy,…</t>
  </si>
  <si>
    <t xml:space="preserve">    l'extérieur (=zone sale) et l'intérieur (=zone propre).</t>
  </si>
  <si>
    <t xml:space="preserve">    (7) La salle de caillage et la salle d'étuvage ont la même </t>
  </si>
  <si>
    <t xml:space="preserve">    fonction: la coagulation du lait, mais elles se différencient</t>
  </si>
  <si>
    <t xml:space="preserve">    par la température ambiante nécessaire suivant le type</t>
  </si>
  <si>
    <t xml:space="preserve">    de produits fabriqués. Dans certains cas, pour éviter la</t>
  </si>
  <si>
    <t xml:space="preserve">    construction d'une pièce spécifique, des armoires de</t>
  </si>
  <si>
    <t xml:space="preserve">    caillage ou des étuves peuvent être placées dans la</t>
  </si>
  <si>
    <t xml:space="preserve">    salle de fabrication.</t>
  </si>
  <si>
    <t>(8) Pièce maîtresse de la fromagerie, toutes les opérations de transformation s'y déroulent: chauffage du lait, maturation, coagulation, égouttage, pressage, …</t>
  </si>
  <si>
    <t>(9) Pièce qui a pour but de stopper ou de ralentir l'évolution des produits (suivant les volumes traités, un réfrigérateur peut parfois suffire).</t>
  </si>
  <si>
    <t>Salle de vente (10)</t>
  </si>
  <si>
    <t>Salle de stockage des condit. et des emball. (10)</t>
  </si>
  <si>
    <t xml:space="preserve">(10) Ces 3 pièces sont parfois regroupées en une seule. Mais il convient de garder un plan de travail où seront manipulés les produits pour la phase de </t>
  </si>
  <si>
    <t>conditionnement et d'emballage, et au minimum une armoire pour stocker ce matériel.</t>
  </si>
  <si>
    <t>Laverie (11)</t>
  </si>
  <si>
    <t xml:space="preserve">(11) Pièce où le matériel est lavé. Cette pièce est parfois directement intégrée, sans séparation, dans la salle de fabrication. </t>
  </si>
  <si>
    <t>Séchoir (12)</t>
  </si>
  <si>
    <t>Salle d'affinage (13)</t>
  </si>
  <si>
    <t>(12) Pièce indispensable dans la fabrication de certains types de fromages (séchage et salage).</t>
  </si>
  <si>
    <t>(13) Les besoins pour la salle d'affinage peuvent varier en fonction de la hauteur de la pièce, la durée d'affinage et le format des fromages.</t>
  </si>
  <si>
    <t>Pour vous aider dans la concrétisation de votre projet, les organismes suivants se tiennent à votre disposition:</t>
  </si>
  <si>
    <t>Nous vous conseillons également les ouvrages suivants:</t>
  </si>
  <si>
    <t xml:space="preserve">     A) Remarques préalables</t>
  </si>
  <si>
    <t xml:space="preserve">     B) Questions à se poser</t>
  </si>
  <si>
    <t xml:space="preserve">     C) Calcul du prix de revient des produits</t>
  </si>
  <si>
    <t xml:space="preserve">     D) Quelques repères</t>
  </si>
  <si>
    <t>A) Remarques préalables</t>
  </si>
  <si>
    <t xml:space="preserve">     E) Derniers conseils et références</t>
  </si>
  <si>
    <t>Pour 1 kg de beurre, il faut 20 à 22 litres de lait.</t>
  </si>
  <si>
    <t>B) Questions à se poser (1/2)</t>
  </si>
  <si>
    <t>B) Questions à se poser (2/2)</t>
  </si>
  <si>
    <t>C) Calcul du prix de revient des produits (1/5)</t>
  </si>
  <si>
    <t>C) Calcul du prix de revient des produits (2/5)</t>
  </si>
  <si>
    <t>C) Calcul du prix de revient des produits (3/5)</t>
  </si>
  <si>
    <t>C) Calcul du prix de revient des produits (4/5)</t>
  </si>
  <si>
    <t>C) Calcul du prix de revient des produits (5/5)</t>
  </si>
  <si>
    <t>D) Quelques repères</t>
  </si>
  <si>
    <t>E) Derniers conseils et références</t>
  </si>
  <si>
    <t>Bacs de transport</t>
  </si>
  <si>
    <t>C'est pourquoi il faut avant tout se poser les bonnes questions et prendre conscience des différentes contraintes et difficultés qu'un tel projet implique. Il est également nécessaire d'avoir connaissance des démarches à entreprendre et d'évaluer la rentabilité de cette activité, en n'omettant aucun poste et en déterminant les produits à fabriquer, les circuits de commercialisation à favoriser et les prix minimaux à pratiquer pour rendre ce projet financièrement intéressant.</t>
  </si>
  <si>
    <t>Compte tenu de sa situation, de ses objectifs, le producteur doit effectuer des choix pour atteindre un niveau de revenu avec une charge de travail définie.</t>
  </si>
  <si>
    <t>Les investissements à prévoir sont fonction :</t>
  </si>
  <si>
    <t>Un atelier fermier s'organise autour de 3 activités :</t>
  </si>
  <si>
    <t>Les documents qui suivent sont organisés comme suit :</t>
  </si>
  <si>
    <t>- du produit fabriqué et de la technologie retenue</t>
  </si>
  <si>
    <t xml:space="preserve">Pour faire face à ce surcroît de travail, il faut être au moins deux sur l'exploitation, avoir déjà de bons équipements mais aussi une bonne </t>
  </si>
  <si>
    <t>CER Groupe, Département Agri-Développement, M-H. BURON, 084/220.349, mh.buron@cergroupe.be</t>
  </si>
  <si>
    <t>Il importe de définir avant tout son objectif à long terme :</t>
  </si>
  <si>
    <t xml:space="preserve"> - Mes objectifs sont-ils principalement d'ordre économique ? Recherche d'un revenu complémentaire, besoin d'un revenu d'appoint, …</t>
  </si>
  <si>
    <t xml:space="preserve"> - Sont-ils plutôt d'ordre social ? Besoin de rencontres, besoin de valoriser des compétences, recherche d'une activité bien à soi, …</t>
  </si>
  <si>
    <t xml:space="preserve"> - Sont-ils d'ordre patrimonial ? Envie de valoriser son patrimoine et son terroir et d'en faire la promotion, …</t>
  </si>
  <si>
    <t>Une fois ses objectifs à long terme définis, il est essentiel de se fixer des balises, des objectifs intermédiaires, à court et moyen termes. Ces étapes doivent jalonner le chemin à parcourir pour atteindre finalement l'objectif à long terme initialement fixé.</t>
  </si>
  <si>
    <t>Quel budget suis-je disposé à investir ?</t>
  </si>
  <si>
    <t xml:space="preserve">Le local d'affinage influence fortement la maturation  </t>
  </si>
  <si>
    <t>du fromage</t>
  </si>
  <si>
    <t>Phaser les différentes étapes</t>
  </si>
  <si>
    <t>Lister les besoins en bâtiments et équipements</t>
  </si>
  <si>
    <t>Identifier d'éventuels régimes d'aides</t>
  </si>
  <si>
    <t>aux activités envisagées</t>
  </si>
  <si>
    <t>Organiser l'acheminement du lait</t>
  </si>
  <si>
    <t>Construire ou aménager un local de fabrication</t>
  </si>
  <si>
    <t>En cas d'affinage, prévoir un local adapté</t>
  </si>
  <si>
    <t>Profiter d'éventuelles infrastructures existantes</t>
  </si>
  <si>
    <t>Estimer au mieux le temps nécessaire à ces activités</t>
  </si>
  <si>
    <t>Evaluer les coûts de ces activités (salaires,…)</t>
  </si>
  <si>
    <t>Prévoir des équipements adaptés</t>
  </si>
  <si>
    <t>S'assurer des compétences spécifiques</t>
  </si>
  <si>
    <t>Prévoir la logistique nécessaire selon les produits</t>
  </si>
  <si>
    <t>Définir les besoins en équipements et</t>
  </si>
  <si>
    <t>dimensionner ses installations</t>
  </si>
  <si>
    <t>Evaluer le temps disponible</t>
  </si>
  <si>
    <t>Quels sont les consommateurs que je veux cibler ?</t>
  </si>
  <si>
    <t>Déterminer les produits à fabriquer</t>
  </si>
  <si>
    <t>Définir le profil des consommateurs potentiels</t>
  </si>
  <si>
    <t>Prévoir des points de vente en fonction</t>
  </si>
  <si>
    <t>Identifier les opérateurs déjà présents sur le marché</t>
  </si>
  <si>
    <t>Envisager un partenariat plutôt qu'une concurrence directe</t>
  </si>
  <si>
    <t>Différencier ses produits de la concurrence</t>
  </si>
  <si>
    <t>Opter pour des produits frais et/ou des fromages</t>
  </si>
  <si>
    <t>Acquérir le savoir-faire nécessaire</t>
  </si>
  <si>
    <t>Déterminer les besoins en équipements</t>
  </si>
  <si>
    <t>Anticiper les besoins en espace et autres (énergie,…)</t>
  </si>
  <si>
    <t>Développer des outils de promotion</t>
  </si>
  <si>
    <t>Fidéliser sa clientèle</t>
  </si>
  <si>
    <t>Identifier des points de vente (à la ferme,…)</t>
  </si>
  <si>
    <t>Démarcher auprès de collectivités et autres distributeurs</t>
  </si>
  <si>
    <t>Diversifier son offre au besoin</t>
  </si>
  <si>
    <t>Veiller à l'équilibre entre prix rémunérateurs aux</t>
  </si>
  <si>
    <t>producteurs et prix raisonnables aux consommateurs</t>
  </si>
  <si>
    <t>de vente</t>
  </si>
  <si>
    <t>Envisager une différenciation des prix selon les points</t>
  </si>
  <si>
    <t>(2) Ce poste comprend les frais relatifs aux remblais, au terrassement, à la construction du bâtiment, aux aménagements extérieurs, aux portes et châssis, …</t>
  </si>
  <si>
    <t>Les taux d'intérêt (1) proposés dans la rubrique "Bâtiments, matériel et équipements divers" doivent être compris dans le sens d'un placement d'argent. Ces taux, imputés sur le montant des investissements effectués, correspondent en fait aux taux auxquels vous pourriez placer votre argent, suivant la durée d'amortissement/d'utilisation du matériel en question et donc suivant la durée du placement "fictif" d'argent.</t>
  </si>
  <si>
    <t xml:space="preserve">Démarrer avec des produits nécessitant une technologie simple. La maîtrise de la fabrication de certains produits requiert du temps et de l'expérience. </t>
  </si>
  <si>
    <t>Cela permet non seulement de se faire la main, mais également de financer ce temps de "tâtonnement" et d'acquisition de procédés de fabrication</t>
  </si>
  <si>
    <t>plus complexes au départ d'une activité de base.</t>
  </si>
  <si>
    <t>Après le démarrage de la fromagerie, il faut garder en tête que son existence n'est jamais définitivement acquise. Une telle activité exige une adaptation</t>
  </si>
  <si>
    <t>1. Frais préalables et gros-œuvre</t>
  </si>
  <si>
    <t>Construction du bâtiment (2)</t>
  </si>
  <si>
    <t>Architecte et permis</t>
  </si>
  <si>
    <t>Revêtements murs et sols (3)</t>
  </si>
  <si>
    <t>Unité de production d'eau chaude et froide (4)</t>
  </si>
  <si>
    <t>(4) Citerne à mazout, boiler, chauffe-eau, puits, serpentin, conduites, sterputs, robineterie, …</t>
  </si>
  <si>
    <t>Unité de chauffage (5)</t>
  </si>
  <si>
    <t>(5) Radiateurs, thermostat, …</t>
  </si>
  <si>
    <t>Dispositif de nettoyage (6)</t>
  </si>
  <si>
    <t>(6) Nettoyeur haute pression, tuyaux, …</t>
  </si>
  <si>
    <t>4. Electricité et éclairage</t>
  </si>
  <si>
    <t>TOTAL (hors achat éventuel d'un terrain)</t>
  </si>
  <si>
    <t>1. Bâtiments, matériel et équipements spécifiques (1/3)</t>
  </si>
  <si>
    <t>1. Bâtiments, matériel et équipements spécifiques (2/3)</t>
  </si>
  <si>
    <t>1. Bâtiments, matériel et équipements spécifiques (3/3)</t>
  </si>
  <si>
    <t>Etagères et planches</t>
  </si>
  <si>
    <t>Matériel de découpe</t>
  </si>
  <si>
    <t>Pour atteindre les différentes feuilles, il vous suffit de cliquer sur les onglets au bas de votre écran.</t>
  </si>
  <si>
    <t>Eau</t>
  </si>
  <si>
    <t>Information à encoder</t>
  </si>
  <si>
    <t>Assurances</t>
  </si>
  <si>
    <t>Calcul réalisé automatiquement</t>
  </si>
  <si>
    <t>Entretien du matériel</t>
  </si>
  <si>
    <t>1- La production du lait</t>
  </si>
  <si>
    <t xml:space="preserve">2- La transformation  </t>
  </si>
  <si>
    <t>3- La commercialisation</t>
  </si>
  <si>
    <t>Chacune de ces activités engendre des investissements, des charges opérationnelles et de structure et mobilise de la main-d'œuvre.</t>
  </si>
  <si>
    <t xml:space="preserve">- du stade de vente du produit (besoin ou non d'une salle d'affinage) </t>
  </si>
  <si>
    <t>- du mode de commercialisation (équipements nécessaires pour vendre à la ferme ou sur les marchés par exemple)</t>
  </si>
  <si>
    <t>Qui va s'occuper de la fabrication ? Et de la commercialisation ?</t>
  </si>
  <si>
    <t>Ces activités prennent souvent plus de temps que prévu</t>
  </si>
  <si>
    <t xml:space="preserve">L'équipement doit être bien réfléchi et modulable </t>
  </si>
  <si>
    <t xml:space="preserve">pour s'adapter au mieux à la demande </t>
  </si>
  <si>
    <t>Qui sont mes concurrents ?</t>
  </si>
  <si>
    <t>Quels types de produit fabriquer ?</t>
  </si>
  <si>
    <t>Il faut se laisser du temps pour la commercialisation</t>
  </si>
  <si>
    <t xml:space="preserve">L'équipement doit être adapté à la taille, la force, … </t>
  </si>
  <si>
    <t>du fromager</t>
  </si>
  <si>
    <t>Quand souhaitons-nous démarrer la fabrication ?</t>
  </si>
  <si>
    <t>nécessitent en moyenne 1 an</t>
  </si>
  <si>
    <t>Où installer la future fromagerie ?</t>
  </si>
  <si>
    <t xml:space="preserve">Certains matériaux ne peuvent  pas être utilisés </t>
  </si>
  <si>
    <t>Certains équipements sont obligatoires</t>
  </si>
  <si>
    <t>Il faut tout d'abord informer le consommateur</t>
  </si>
  <si>
    <t>Le consommateur recherche une qualité constante et</t>
  </si>
  <si>
    <t>un approvisionnement régulier</t>
  </si>
  <si>
    <t>Chaque intermédiaire s'octroie une marge</t>
  </si>
  <si>
    <t>A. Bâtiments</t>
  </si>
  <si>
    <t>TOTAL</t>
  </si>
  <si>
    <t>Comptoir frigo</t>
  </si>
  <si>
    <t>Chambre froide</t>
  </si>
  <si>
    <t>Pédiluve</t>
  </si>
  <si>
    <t>Désinsectiseur</t>
  </si>
  <si>
    <t>Densimètre à saumure</t>
  </si>
  <si>
    <t>Produits de nettoyage</t>
  </si>
  <si>
    <t>Etiquettes</t>
  </si>
  <si>
    <t>Type</t>
  </si>
  <si>
    <t>Taxes</t>
  </si>
  <si>
    <t>Analyses</t>
  </si>
  <si>
    <t>Cotisations obligatoires</t>
  </si>
  <si>
    <t>Autocontrôle</t>
  </si>
  <si>
    <t>Frais de transport</t>
  </si>
  <si>
    <t>Entretien des bâtiments</t>
  </si>
  <si>
    <t>Location</t>
  </si>
  <si>
    <t>Frais de formation</t>
  </si>
  <si>
    <t>Publicité</t>
  </si>
  <si>
    <t>Location de stand</t>
  </si>
  <si>
    <t>Produit 1</t>
  </si>
  <si>
    <t>Produit 2</t>
  </si>
  <si>
    <t>Produit 3</t>
  </si>
  <si>
    <t>Produit 5</t>
  </si>
  <si>
    <t>Produit 4</t>
  </si>
  <si>
    <t>Produit 6</t>
  </si>
  <si>
    <t>Nombre de litres de lait nécessaire à la production de 1 kg de produit</t>
  </si>
  <si>
    <t>Coût annuel</t>
  </si>
  <si>
    <t>Camionnette frigo</t>
  </si>
  <si>
    <t xml:space="preserve">Autres: </t>
  </si>
  <si>
    <t>Autres:</t>
  </si>
  <si>
    <t>Salaire coût horaire d'un ouvrier agricole qualifié:</t>
  </si>
  <si>
    <t>€/heure</t>
  </si>
  <si>
    <t>Poste</t>
  </si>
  <si>
    <t>Fabrication</t>
  </si>
  <si>
    <t>Nettoyage</t>
  </si>
  <si>
    <t>Collecte du lait</t>
  </si>
  <si>
    <t>Ventes circuit 1</t>
  </si>
  <si>
    <t>Ventes circuit 2</t>
  </si>
  <si>
    <t>Ventes circuit 3</t>
  </si>
  <si>
    <t>Promotion</t>
  </si>
  <si>
    <t>2. Charges opérationnelles non affectées</t>
  </si>
  <si>
    <t>Produit 7</t>
  </si>
  <si>
    <t>Produit 8</t>
  </si>
  <si>
    <t>Tonneau de collecte du lait</t>
  </si>
  <si>
    <t>Camionnette</t>
  </si>
  <si>
    <t>Pasteurisateur</t>
  </si>
  <si>
    <t>Cuve de fabrication</t>
  </si>
  <si>
    <t>Cuve de fabrication avec pasteurisateur intégré</t>
  </si>
  <si>
    <t>Presse à fromages</t>
  </si>
  <si>
    <t>Ecrémeuse</t>
  </si>
  <si>
    <t>Lactoduc de transfert</t>
  </si>
  <si>
    <t>Table d'égouttage/ de travail en inox</t>
  </si>
  <si>
    <t>Nombre</t>
  </si>
  <si>
    <t>Prix total HTVA</t>
  </si>
  <si>
    <t>Prix unitaire HTVA</t>
  </si>
  <si>
    <t>(%)</t>
  </si>
  <si>
    <t>2. Revêtement murs et sols</t>
  </si>
  <si>
    <t>3. Plomberie - chauffage</t>
  </si>
  <si>
    <t>Total</t>
  </si>
  <si>
    <t>B. Matériel de collecte du lait</t>
  </si>
  <si>
    <t>NOM:</t>
  </si>
  <si>
    <t>Eclairage</t>
  </si>
  <si>
    <t>E. Matériel de vente</t>
  </si>
  <si>
    <t>Précompte immobiler</t>
  </si>
  <si>
    <t>Matériel de bureau</t>
  </si>
  <si>
    <t>Taux d'intérêt</t>
  </si>
  <si>
    <t>Coût annuel HTVA</t>
  </si>
  <si>
    <t>Gaz</t>
  </si>
  <si>
    <t>Electricité</t>
  </si>
  <si>
    <t>Carburant</t>
  </si>
  <si>
    <t>Lubrifiant</t>
  </si>
  <si>
    <t>4. Charges salariales</t>
  </si>
  <si>
    <t>Nombre d'heures par semaine</t>
  </si>
  <si>
    <t>Nombre de semaines par an</t>
  </si>
  <si>
    <t>Produit 9</t>
  </si>
  <si>
    <t>Produit 10</t>
  </si>
  <si>
    <t>Nom du produit</t>
  </si>
  <si>
    <t xml:space="preserve">Lait </t>
  </si>
  <si>
    <t>Emballage</t>
  </si>
  <si>
    <t>Film alimentaire</t>
  </si>
  <si>
    <t>A. Matières premières</t>
  </si>
  <si>
    <t>6. Prix de revient des produits</t>
  </si>
  <si>
    <t>3. Charges de structure (hors amortissements)</t>
  </si>
  <si>
    <t xml:space="preserve">Prix de revient </t>
  </si>
  <si>
    <t>(hors charges opérationnelles affectées)</t>
  </si>
  <si>
    <t>Prix de revient des produits</t>
  </si>
  <si>
    <t xml:space="preserve">Total des charges </t>
  </si>
  <si>
    <t>Total des charges (hors charges opérat. affectées)</t>
  </si>
  <si>
    <t>Total des charges opérat. affectées</t>
  </si>
  <si>
    <t>REMARQUES :</t>
  </si>
  <si>
    <t>Prix de revient du produit (HTVA)</t>
  </si>
  <si>
    <t>o</t>
  </si>
  <si>
    <t>Pour 1 kg de yaourt, il faut 1 à 1,2 litres de lait.</t>
  </si>
  <si>
    <t>Pour 1 kg de fromage à pâte pressée, il faut 10 litres de lait.</t>
  </si>
  <si>
    <t>Si les produits sont différents, la commercialisation</t>
  </si>
  <si>
    <t xml:space="preserve">Une bonne connaissance du marché des produits </t>
  </si>
  <si>
    <t>laitiers est nécessaire</t>
  </si>
  <si>
    <t>fournitures et pour les charges récurrentes au</t>
  </si>
  <si>
    <t>fonctionnement de l'atelier (eau, …)</t>
  </si>
  <si>
    <t>- du prix de vente des produits</t>
  </si>
  <si>
    <t>Les différentes étapes avant l'ouverture d'une fromagerie</t>
  </si>
  <si>
    <t>Pourquoi ne pas envisager un atelier commun</t>
  </si>
  <si>
    <t>de fabrication ?</t>
  </si>
  <si>
    <t>peut être commune</t>
  </si>
  <si>
    <t xml:space="preserve">Les pâtes molles et les fromages frais permettent des </t>
  </si>
  <si>
    <t>rentrées financières plus rapidement, mais une gestion</t>
  </si>
  <si>
    <t>des stocks moins flexible que des pâtes pressées</t>
  </si>
  <si>
    <t>Durée d'amortiss./d'utilisation</t>
  </si>
  <si>
    <t>Les résultats économiques que vous obtiendrez seront très dépendants :</t>
  </si>
  <si>
    <t>Les cases bleues contiennent par contre des formules qu'il vous est impossible de modifier.</t>
  </si>
  <si>
    <t>Valeur que vous pouvez modifier</t>
  </si>
  <si>
    <t xml:space="preserve">Les charges salariales à prendre en compte ici concernent la main d'œuvre extérieure. Si toutefois vous souhaitez vous octroyer directement une rémunération fixe dans le calcul du prix de revient de vos produits, vous pouvez remplir ce tableau. A noter que vous pouvez également modifier le salaire coût horaire pris en compte dans les calculs qui suivent. </t>
  </si>
  <si>
    <t>Une alternative possible à bien réfléchir dans tous les cas !!!</t>
  </si>
  <si>
    <t xml:space="preserve">(3) Ce poste comprend les achats relatifs aux revêtements des murs et des sols (carrelage, epoxy, peinture antifongique, ...) mais également, comme pour les autres postes, les frais de main-d'oeuvre, pour autant que celle-ci soit extérieure. </t>
  </si>
  <si>
    <t>Moules (multi/micro-perforés, multimoules)</t>
  </si>
  <si>
    <t>Baratte</t>
  </si>
  <si>
    <t>Raccordement au réseau (7)</t>
  </si>
  <si>
    <t>Electricité (8)</t>
  </si>
  <si>
    <r>
      <t xml:space="preserve">Durée d'amortissement (années) </t>
    </r>
    <r>
      <rPr>
        <sz val="15"/>
        <rFont val="Arial"/>
        <family val="2"/>
      </rPr>
      <t>(9)</t>
    </r>
  </si>
  <si>
    <r>
      <t xml:space="preserve">Taux d'intérêt (%) </t>
    </r>
    <r>
      <rPr>
        <sz val="15"/>
        <rFont val="Arial"/>
        <family val="2"/>
      </rPr>
      <t>(9)</t>
    </r>
  </si>
  <si>
    <t xml:space="preserve">Pour vous aider à remplir ces documents, quelques prix indicatifs (des fourchettes) relatifs à certains équipements sont présentés dans la partie grise, à droite de la feuille </t>
  </si>
  <si>
    <t xml:space="preserve">(ces montants indicatifs ne seront pas imprimés sur la feuille). </t>
  </si>
  <si>
    <t>Afin de faire jouer la concurrence lors de vos achats, nous vous conseillons de vous créer votre propre liste d'équipements et de la soumettre à plusieurs fournisseurs pour qu'ils</t>
  </si>
  <si>
    <t>vous remettent une offre de prix.</t>
  </si>
  <si>
    <t>NB: Le matériel est souvent amorti en 5 ans. Pour différentes raisons (état, fréquence d'utilisation, …), vous pourriez avoir tendance à réduire ou à augmenter</t>
  </si>
  <si>
    <t>Voir ligne 52</t>
  </si>
  <si>
    <t>Voir ligne 53</t>
  </si>
  <si>
    <t>NB: Le matériel est souvent amorti en 5 ans. Pour différentes raisons (état, fréquence d'utilisation, …), vous pourriez avoir tendance à réduire ou</t>
  </si>
  <si>
    <t>à augmenter la durée d'amortissement. Il vous suffit pour cela de placer le curseur sur la case correspondante et de modifier la valeur proposée.</t>
  </si>
  <si>
    <t>la durée d'amortissement. Il vous suffit pour cela de placer le curseur sur la case correspondante et de modifier la valeur proposée.</t>
  </si>
  <si>
    <t>Pulvérisateur</t>
  </si>
  <si>
    <t>Les pertes de fabrication éventuelles, souvent inévitables, ne sont pas prises en compte ici. Et pourtant, suivant votre manière de travailler, ce paramètre pourrait avoir un impact prépondérant sur la rentabilité de l'activité!</t>
  </si>
  <si>
    <t>L'ensemble des coûts, ainsi que, par conséquent, le prix de revient sont des montants hors TVA.</t>
  </si>
  <si>
    <t>Le prix de revient des produits vous donne une indication pour fixer votre prix de vente, mais le prix de revient doit être inférieur au prix de vente pour le consommateur final !</t>
  </si>
  <si>
    <t>En effet, dans le prix de vente aux consommateurs, vous devez également considérer les marges que vos grossistes et vos autres distributeurs prendront.                             C'est pourquoi on multiplie généralement le prix de revient par 1,5, voire 1,8, pour obtenir le prix de vente conseillé. Pensez-y!</t>
  </si>
  <si>
    <t>Le service urbanisme de votre commune vous indiquera</t>
  </si>
  <si>
    <t>les documents et démarches nécessaires</t>
  </si>
  <si>
    <t>Accueil Champêtre en Wallonie</t>
  </si>
  <si>
    <t>Chaussée de Namur, 47, 5030 Gembloux</t>
  </si>
  <si>
    <t>Tél.: 081/627.458</t>
  </si>
  <si>
    <t>accueilchampetre@fwa.be</t>
  </si>
  <si>
    <t>www.accueilchampetre.be</t>
  </si>
  <si>
    <t>(7) Pas d'application en zone d'habitat</t>
  </si>
  <si>
    <t>(8) Câbles, interrupteurs, prises de courant, compteur, …</t>
  </si>
  <si>
    <t>Raccordement à l'eau</t>
  </si>
  <si>
    <t>Tank à lait</t>
  </si>
  <si>
    <t>Refroidisseur à bidons</t>
  </si>
  <si>
    <t>Armoire de caillage</t>
  </si>
  <si>
    <t>Bac/seau de caillage</t>
  </si>
  <si>
    <t>Louches, pelles à caillé, …</t>
  </si>
  <si>
    <t>Thermoscelleuse</t>
  </si>
  <si>
    <t>Matériel de saumurage</t>
  </si>
  <si>
    <t>Installation frigorifique</t>
  </si>
  <si>
    <t>Extracteur d'air</t>
  </si>
  <si>
    <t>Armoire d'affinage</t>
  </si>
  <si>
    <t>Vitrine réfrigérée</t>
  </si>
  <si>
    <t>(9) Vous pouvez modifier la durée d'amortissement et le taux d'intérêt.</t>
  </si>
  <si>
    <t>pH mètre</t>
  </si>
  <si>
    <t>Psychromètre</t>
  </si>
  <si>
    <t>Hygromètre</t>
  </si>
  <si>
    <t>Chaussures de travail</t>
  </si>
  <si>
    <t>Vêtements de travail</t>
  </si>
  <si>
    <t>F. Appareils de mesure et de contrôle, matériel d'entretien et vêtements de travail</t>
  </si>
  <si>
    <t>G. Autres</t>
  </si>
  <si>
    <t>H. Récapitulatif</t>
  </si>
  <si>
    <t>Sel (saumure et nettoyage des fromages)</t>
  </si>
  <si>
    <t>Etuve à yaourt</t>
  </si>
  <si>
    <t>Encodez le prix auquel vous souhaitez valoriser votre lait, le nombre de litres de lait nécessaire à la production de 1kg de produit 1, 1kg de produit 2, ..., puis les coûts des matières premières pour les fabriquer.</t>
  </si>
  <si>
    <t xml:space="preserve">Prix auquel je souhaite valoriser le lait: </t>
  </si>
  <si>
    <t>Ferment et présure</t>
  </si>
  <si>
    <t>(litres/kg de produit)</t>
  </si>
  <si>
    <t>(euros/kg de produit)</t>
  </si>
  <si>
    <t>1. Bâtiment, matériel et équipements spécifiques</t>
  </si>
  <si>
    <t>(euros/an)</t>
  </si>
  <si>
    <t>(euros/litre)</t>
  </si>
  <si>
    <t xml:space="preserve"> (euros/an)</t>
  </si>
  <si>
    <t>(euros)</t>
  </si>
  <si>
    <t>(années)</t>
  </si>
  <si>
    <t>(euros/unité)</t>
  </si>
  <si>
    <t>(années</t>
  </si>
  <si>
    <t>(euros/unité</t>
  </si>
  <si>
    <t>euros/litres</t>
  </si>
  <si>
    <t>litres/an</t>
  </si>
  <si>
    <t>Téléphone et internet</t>
  </si>
  <si>
    <t>Petit matériel de nettoyage</t>
  </si>
  <si>
    <t>1. Repères sur le temps de travail</t>
  </si>
  <si>
    <t>Litrage transformé par unité de main d'œuvre</t>
  </si>
  <si>
    <t>Minimum</t>
  </si>
  <si>
    <t>Moyen</t>
  </si>
  <si>
    <t>Maximum</t>
  </si>
  <si>
    <t>Gamme simple</t>
  </si>
  <si>
    <t>Gamme diversifiée</t>
  </si>
  <si>
    <t>Nombre d'heures pour transformer 1000 litres</t>
  </si>
  <si>
    <t>Nombre d'heures pour commercialiser 1000 litres</t>
  </si>
  <si>
    <t>Vente à la ferme</t>
  </si>
  <si>
    <t>Marchés, tournées</t>
  </si>
  <si>
    <t>et après s'être assuré que la demande des consommateurs est bien réelle.</t>
  </si>
  <si>
    <t>Il n'existe pas de recette miracle! C'est au chef d'entreprise de mettre en place une stratégie, un plan d'action pour s'imposer auprès de ses clients,</t>
  </si>
  <si>
    <t>mais également auprès de ses fournisseurs, de son banquier, … Il faut être crédible et s'affirmer comme un acteur fiable et professionnel.</t>
  </si>
  <si>
    <t>permanente dans un contexte en constante mutation, sans compter que la moindre négligence concernant l'hygiène peut avoir de graves conséquences.</t>
  </si>
  <si>
    <t>La mise en place d'outils de suivi est indispensable pour évaluer régulièrement la santé financière de l'atelier (bénéfices / pertes, évolution des ventes</t>
  </si>
  <si>
    <t xml:space="preserve">par produit, suivant les saisons, …). Veillez également à garder une certaine rigueur dans les processus de fabrication et soyez intransigeant sur </t>
  </si>
  <si>
    <t>les règles d'hygiène.</t>
  </si>
  <si>
    <t>Dans ce contexte, le Département Agri-Développement du CER Groupe, avec le soutien financier de la Direction du Développement et de la Vulgarisation (DGARNE), et en étroite collaboration avec la Direction de l'Analyse Economique Agricole (DEMNA - DGARNE), met aujourd'hui à votre disposition les recommandations et feuilles de calcul suivantes.</t>
  </si>
  <si>
    <t>Les prix peuvent varier fortement suivant la capacité du matériel choisi, et d’un constructeur à l’autre.</t>
  </si>
  <si>
    <t>Certains constructeurs vous remettront sans problème leur liste de prix pour une série d’équipements et de consommables.</t>
  </si>
  <si>
    <t>Certains constructeurs proposent du matériel d’occasion avec les mêmes garanties que du matériel neuf. Ces possibilités ne sont pas négligeables.</t>
  </si>
  <si>
    <t>Contrairement à ce que l’on pourrait penser, les moules et faisselles à fromages constituent des postes à ne pas négliger étant donné leur prix d’achat.</t>
  </si>
  <si>
    <t>Le bain de saumure peut être directement conçu lors de la construction/de l’aménagement du bâtiment.</t>
  </si>
  <si>
    <t>ces étapes de manière manuelle.</t>
  </si>
  <si>
    <t>1. Derniers conseils</t>
  </si>
  <si>
    <t>2. Références</t>
  </si>
  <si>
    <t>- des investissements</t>
  </si>
  <si>
    <t>Combien de litres de lait vais-je transformer ?</t>
  </si>
  <si>
    <r>
      <t>Quelques repères</t>
    </r>
    <r>
      <rPr>
        <sz val="13"/>
        <rFont val="Arial"/>
        <family val="2"/>
      </rPr>
      <t xml:space="preserve"> (pour du lait de vache) :</t>
    </r>
  </si>
  <si>
    <t>Département Agri-Développement</t>
  </si>
  <si>
    <t>Rue du Carmel, 1, 6900 Marloie</t>
  </si>
  <si>
    <t>Fax: 084/220.367</t>
  </si>
  <si>
    <t>www.cergroupe.be</t>
  </si>
  <si>
    <t xml:space="preserve">agrideveloppement@cergroupe.be </t>
  </si>
  <si>
    <t>Cellule Qualité Produits Fermiers</t>
  </si>
</sst>
</file>

<file path=xl/styles.xml><?xml version="1.0" encoding="utf-8"?>
<styleSheet xmlns="http://schemas.openxmlformats.org/spreadsheetml/2006/main">
  <numFmts count="2">
    <numFmt numFmtId="183" formatCode="0.0"/>
    <numFmt numFmtId="189" formatCode="_-* #,##0.00\ [$€]_-;\-* #,##0.00\ [$€]_-;_-* &quot;-&quot;??\ [$€]_-;_-@_-"/>
  </numFmts>
  <fonts count="39">
    <font>
      <sz val="10"/>
      <name val="Arial"/>
    </font>
    <font>
      <sz val="10"/>
      <name val="Arial"/>
    </font>
    <font>
      <sz val="8"/>
      <name val="Arial"/>
    </font>
    <font>
      <sz val="12"/>
      <name val="Times New Roman"/>
      <family val="1"/>
    </font>
    <font>
      <sz val="7"/>
      <name val="Times New Roman"/>
      <family val="1"/>
    </font>
    <font>
      <b/>
      <u/>
      <sz val="12"/>
      <name val="Arial"/>
      <family val="2"/>
    </font>
    <font>
      <b/>
      <sz val="12"/>
      <name val="Times New Roman"/>
      <family val="1"/>
    </font>
    <font>
      <sz val="10"/>
      <color indexed="18"/>
      <name val="Times New Roman"/>
      <family val="1"/>
    </font>
    <font>
      <sz val="10"/>
      <name val="Times New Roman"/>
      <family val="1"/>
    </font>
    <font>
      <sz val="14"/>
      <name val="Times New Roman"/>
      <family val="1"/>
    </font>
    <font>
      <sz val="14"/>
      <name val="Arial"/>
    </font>
    <font>
      <b/>
      <u/>
      <sz val="13"/>
      <name val="Arial"/>
      <family val="2"/>
    </font>
    <font>
      <sz val="10"/>
      <name val="Arial"/>
      <family val="2"/>
    </font>
    <font>
      <sz val="10"/>
      <color indexed="55"/>
      <name val="Times New Roman"/>
      <family val="1"/>
    </font>
    <font>
      <sz val="13"/>
      <name val="Arial"/>
      <family val="2"/>
    </font>
    <font>
      <b/>
      <sz val="18"/>
      <name val="Arial"/>
      <family val="2"/>
    </font>
    <font>
      <b/>
      <sz val="14"/>
      <name val="Arial"/>
      <family val="2"/>
    </font>
    <font>
      <sz val="14"/>
      <name val="Arial"/>
      <family val="2"/>
    </font>
    <font>
      <b/>
      <u/>
      <sz val="14"/>
      <name val="Arial"/>
      <family val="2"/>
    </font>
    <font>
      <b/>
      <sz val="15"/>
      <name val="Arial"/>
      <family val="2"/>
    </font>
    <font>
      <b/>
      <sz val="13"/>
      <name val="Arial"/>
      <family val="2"/>
    </font>
    <font>
      <u/>
      <sz val="13"/>
      <name val="Arial"/>
      <family val="2"/>
    </font>
    <font>
      <b/>
      <sz val="13"/>
      <color indexed="42"/>
      <name val="Arial"/>
      <family val="2"/>
    </font>
    <font>
      <i/>
      <sz val="13"/>
      <name val="Arial"/>
      <family val="2"/>
    </font>
    <font>
      <i/>
      <sz val="12"/>
      <name val="Arial"/>
      <family val="2"/>
    </font>
    <font>
      <b/>
      <u/>
      <sz val="15"/>
      <name val="Arial"/>
      <family val="2"/>
    </font>
    <font>
      <b/>
      <sz val="20"/>
      <name val="Arial"/>
      <family val="2"/>
    </font>
    <font>
      <sz val="15"/>
      <name val="Arial"/>
      <family val="2"/>
    </font>
    <font>
      <u/>
      <sz val="15"/>
      <name val="Arial"/>
      <family val="2"/>
    </font>
    <font>
      <sz val="15"/>
      <name val="Times New Roman"/>
      <family val="1"/>
    </font>
    <font>
      <b/>
      <u val="double"/>
      <sz val="16"/>
      <name val="Arial"/>
      <family val="2"/>
    </font>
    <font>
      <sz val="12"/>
      <name val="Arial"/>
      <family val="2"/>
    </font>
    <font>
      <i/>
      <sz val="15"/>
      <name val="Arial"/>
      <family val="2"/>
    </font>
    <font>
      <b/>
      <sz val="14"/>
      <color indexed="42"/>
      <name val="Arial"/>
      <family val="2"/>
    </font>
    <font>
      <b/>
      <sz val="13"/>
      <color indexed="10"/>
      <name val="Arial"/>
      <family val="2"/>
    </font>
    <font>
      <u/>
      <sz val="14"/>
      <name val="Arial"/>
      <family val="2"/>
    </font>
    <font>
      <b/>
      <u/>
      <sz val="17"/>
      <name val="Arial"/>
      <family val="2"/>
    </font>
    <font>
      <sz val="15"/>
      <color indexed="55"/>
      <name val="Arial"/>
      <family val="2"/>
    </font>
    <font>
      <sz val="15"/>
      <color indexed="10"/>
      <name val="Arial"/>
      <family val="2"/>
    </font>
  </fonts>
  <fills count="11">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5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diagonal/>
    </border>
    <border>
      <left style="medium">
        <color indexed="10"/>
      </left>
      <right/>
      <top/>
      <bottom/>
      <diagonal/>
    </border>
    <border>
      <left style="medium">
        <color indexed="10"/>
      </left>
      <right/>
      <top/>
      <bottom style="thin">
        <color indexed="64"/>
      </bottom>
      <diagonal/>
    </border>
    <border>
      <left style="medium">
        <color indexed="10"/>
      </left>
      <right/>
      <top style="thin">
        <color indexed="64"/>
      </top>
      <bottom style="thin">
        <color indexed="64"/>
      </bottom>
      <diagonal/>
    </border>
    <border>
      <left style="medium">
        <color indexed="10"/>
      </left>
      <right/>
      <top style="thin">
        <color indexed="64"/>
      </top>
      <bottom style="medium">
        <color indexed="10"/>
      </bottom>
      <diagonal/>
    </border>
    <border>
      <left/>
      <right style="medium">
        <color indexed="10"/>
      </right>
      <top style="medium">
        <color indexed="10"/>
      </top>
      <bottom/>
      <diagonal/>
    </border>
    <border>
      <left/>
      <right style="medium">
        <color indexed="10"/>
      </right>
      <top/>
      <bottom/>
      <diagonal/>
    </border>
    <border>
      <left style="medium">
        <color indexed="10"/>
      </left>
      <right/>
      <top style="thin">
        <color indexed="64"/>
      </top>
      <bottom/>
      <diagonal/>
    </border>
    <border>
      <left/>
      <right style="medium">
        <color indexed="10"/>
      </right>
      <top style="thin">
        <color indexed="64"/>
      </top>
      <bottom/>
      <diagonal/>
    </border>
    <border>
      <left/>
      <right style="medium">
        <color indexed="10"/>
      </right>
      <top/>
      <bottom style="thin">
        <color indexed="64"/>
      </bottom>
      <diagonal/>
    </border>
    <border>
      <left style="medium">
        <color indexed="10"/>
      </left>
      <right/>
      <top/>
      <bottom style="medium">
        <color indexed="10"/>
      </bottom>
      <diagonal/>
    </border>
    <border>
      <left/>
      <right style="medium">
        <color indexed="10"/>
      </right>
      <top/>
      <bottom style="medium">
        <color indexed="10"/>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2">
    <xf numFmtId="0" fontId="0" fillId="0" borderId="0"/>
    <xf numFmtId="189" fontId="1" fillId="0" borderId="0" applyFont="0" applyFill="0" applyBorder="0" applyAlignment="0" applyProtection="0"/>
  </cellStyleXfs>
  <cellXfs count="558">
    <xf numFmtId="0" fontId="0" fillId="0" borderId="0" xfId="0"/>
    <xf numFmtId="0" fontId="0" fillId="2" borderId="0" xfId="0" applyFill="1"/>
    <xf numFmtId="0" fontId="3" fillId="3" borderId="0" xfId="0" applyFont="1" applyFill="1"/>
    <xf numFmtId="0" fontId="0" fillId="3" borderId="0" xfId="0" applyFill="1"/>
    <xf numFmtId="0" fontId="3" fillId="3" borderId="0" xfId="0" applyFont="1" applyFill="1" applyAlignment="1">
      <alignment horizontal="left" indent="4"/>
    </xf>
    <xf numFmtId="0" fontId="4" fillId="3" borderId="0" xfId="0" applyFont="1" applyFill="1" applyAlignment="1">
      <alignment horizontal="left" indent="4"/>
    </xf>
    <xf numFmtId="0" fontId="2" fillId="2" borderId="0" xfId="0" applyFont="1" applyFill="1" applyAlignment="1">
      <alignment vertical="justify"/>
    </xf>
    <xf numFmtId="0" fontId="5" fillId="3" borderId="0" xfId="0" applyFont="1" applyFill="1"/>
    <xf numFmtId="0" fontId="2" fillId="3" borderId="0" xfId="0" applyFont="1" applyFill="1" applyAlignment="1">
      <alignment vertical="justify"/>
    </xf>
    <xf numFmtId="49" fontId="2" fillId="2" borderId="0" xfId="0" applyNumberFormat="1" applyFont="1" applyFill="1" applyAlignment="1">
      <alignment vertical="justify"/>
    </xf>
    <xf numFmtId="0" fontId="3" fillId="2" borderId="0" xfId="0" applyNumberFormat="1" applyFont="1" applyFill="1" applyAlignment="1">
      <alignment horizontal="justify" shrinkToFit="1"/>
    </xf>
    <xf numFmtId="0" fontId="7" fillId="0" borderId="0" xfId="0" applyFont="1" applyAlignment="1">
      <alignment horizontal="right"/>
    </xf>
    <xf numFmtId="0" fontId="8" fillId="0" borderId="0" xfId="0" applyFont="1" applyAlignment="1">
      <alignment wrapText="1"/>
    </xf>
    <xf numFmtId="0" fontId="8" fillId="2" borderId="0" xfId="0" applyFont="1" applyFill="1" applyAlignment="1">
      <alignment wrapText="1"/>
    </xf>
    <xf numFmtId="0" fontId="9" fillId="3" borderId="0" xfId="0" applyFont="1" applyFill="1" applyAlignment="1">
      <alignment horizontal="left" indent="4"/>
    </xf>
    <xf numFmtId="0" fontId="10" fillId="2" borderId="0" xfId="0" applyFont="1" applyFill="1"/>
    <xf numFmtId="0" fontId="10" fillId="3" borderId="0" xfId="0" applyFont="1" applyFill="1"/>
    <xf numFmtId="0" fontId="8" fillId="2" borderId="0" xfId="0" applyFont="1" applyFill="1"/>
    <xf numFmtId="0" fontId="8" fillId="3" borderId="0" xfId="0" applyFont="1" applyFill="1"/>
    <xf numFmtId="0" fontId="6" fillId="3" borderId="0" xfId="0" applyFont="1" applyFill="1"/>
    <xf numFmtId="0" fontId="8" fillId="2" borderId="0" xfId="0" applyFont="1" applyFill="1" applyBorder="1"/>
    <xf numFmtId="0" fontId="13" fillId="3" borderId="0" xfId="0" applyFont="1" applyFill="1"/>
    <xf numFmtId="0" fontId="12" fillId="2" borderId="0" xfId="0" applyFont="1" applyFill="1"/>
    <xf numFmtId="0" fontId="14" fillId="2" borderId="0" xfId="0" applyFont="1" applyFill="1"/>
    <xf numFmtId="0" fontId="14" fillId="4" borderId="1" xfId="0" applyFont="1" applyFill="1" applyBorder="1"/>
    <xf numFmtId="0" fontId="14" fillId="2" borderId="0" xfId="0" applyFont="1" applyFill="1" applyBorder="1"/>
    <xf numFmtId="0" fontId="14" fillId="2" borderId="0" xfId="0" applyFont="1" applyFill="1" applyAlignment="1">
      <alignment horizontal="left"/>
    </xf>
    <xf numFmtId="2" fontId="14" fillId="2" borderId="0" xfId="0" applyNumberFormat="1" applyFont="1" applyFill="1" applyBorder="1" applyAlignment="1">
      <alignment horizontal="left"/>
    </xf>
    <xf numFmtId="183" fontId="14" fillId="2" borderId="0" xfId="0" applyNumberFormat="1" applyFont="1" applyFill="1" applyBorder="1" applyAlignment="1">
      <alignment horizontal="center"/>
    </xf>
    <xf numFmtId="2" fontId="14" fillId="2" borderId="0" xfId="0" applyNumberFormat="1" applyFont="1" applyFill="1" applyBorder="1" applyAlignment="1">
      <alignment horizontal="center"/>
    </xf>
    <xf numFmtId="183" fontId="14" fillId="2" borderId="0" xfId="0" applyNumberFormat="1" applyFont="1" applyFill="1" applyBorder="1"/>
    <xf numFmtId="0" fontId="16" fillId="2" borderId="0" xfId="0" applyFont="1" applyFill="1" applyBorder="1" applyAlignment="1"/>
    <xf numFmtId="49" fontId="18" fillId="2" borderId="0" xfId="0" applyNumberFormat="1" applyFont="1" applyFill="1" applyBorder="1" applyAlignment="1"/>
    <xf numFmtId="2" fontId="14" fillId="2" borderId="0" xfId="0" applyNumberFormat="1" applyFont="1" applyFill="1" applyBorder="1"/>
    <xf numFmtId="1" fontId="20" fillId="2" borderId="0" xfId="0" applyNumberFormat="1" applyFont="1" applyFill="1" applyBorder="1" applyAlignment="1">
      <alignment horizontal="center"/>
    </xf>
    <xf numFmtId="0" fontId="20" fillId="2" borderId="0" xfId="0" applyFont="1" applyFill="1" applyBorder="1" applyAlignment="1">
      <alignment horizontal="left"/>
    </xf>
    <xf numFmtId="0" fontId="14" fillId="2" borderId="2" xfId="0" applyFont="1" applyFill="1" applyBorder="1"/>
    <xf numFmtId="49" fontId="20" fillId="2" borderId="0" xfId="0" applyNumberFormat="1" applyFont="1" applyFill="1" applyBorder="1" applyAlignment="1">
      <alignment horizontal="center"/>
    </xf>
    <xf numFmtId="0" fontId="14" fillId="2" borderId="0" xfId="0" applyFont="1" applyFill="1" applyBorder="1" applyAlignment="1">
      <alignment horizontal="left"/>
    </xf>
    <xf numFmtId="1" fontId="20" fillId="2" borderId="0" xfId="0" applyNumberFormat="1" applyFont="1" applyFill="1" applyBorder="1" applyAlignment="1">
      <alignment horizontal="right"/>
    </xf>
    <xf numFmtId="0" fontId="14" fillId="2" borderId="0" xfId="0" applyFont="1" applyFill="1" applyBorder="1" applyAlignment="1">
      <alignment horizontal="right"/>
    </xf>
    <xf numFmtId="0" fontId="14" fillId="2" borderId="0" xfId="0" applyFont="1" applyFill="1" applyBorder="1" applyAlignment="1"/>
    <xf numFmtId="0" fontId="11" fillId="2" borderId="0" xfId="0" applyFont="1" applyFill="1" applyBorder="1" applyAlignment="1">
      <alignment horizontal="left"/>
    </xf>
    <xf numFmtId="0" fontId="22" fillId="2" borderId="0" xfId="0" applyFont="1" applyFill="1" applyBorder="1" applyAlignment="1">
      <alignment horizontal="left"/>
    </xf>
    <xf numFmtId="49" fontId="17" fillId="2" borderId="0" xfId="0" applyNumberFormat="1" applyFont="1" applyFill="1" applyBorder="1" applyAlignment="1">
      <alignment horizontal="left"/>
    </xf>
    <xf numFmtId="0" fontId="11" fillId="2" borderId="0" xfId="0" applyFont="1" applyFill="1" applyBorder="1" applyAlignment="1">
      <alignment horizontal="center"/>
    </xf>
    <xf numFmtId="0" fontId="15" fillId="2" borderId="0" xfId="0" applyFont="1" applyFill="1" applyBorder="1" applyAlignment="1"/>
    <xf numFmtId="0" fontId="20" fillId="2" borderId="0" xfId="0" applyFont="1" applyFill="1" applyBorder="1"/>
    <xf numFmtId="0" fontId="14" fillId="2" borderId="0" xfId="0" applyNumberFormat="1" applyFont="1" applyFill="1" applyAlignment="1">
      <alignment horizontal="justify" shrinkToFit="1"/>
    </xf>
    <xf numFmtId="0" fontId="11" fillId="2" borderId="0" xfId="0" applyNumberFormat="1" applyFont="1" applyFill="1" applyAlignment="1">
      <alignment horizontal="justify" shrinkToFit="1"/>
    </xf>
    <xf numFmtId="0" fontId="14" fillId="2" borderId="0" xfId="0" applyFont="1" applyFill="1" applyAlignment="1">
      <alignment wrapText="1"/>
    </xf>
    <xf numFmtId="0" fontId="24" fillId="2" borderId="0" xfId="0" applyFont="1" applyFill="1" applyAlignment="1">
      <alignment wrapText="1"/>
    </xf>
    <xf numFmtId="49" fontId="14" fillId="2" borderId="0" xfId="0" applyNumberFormat="1" applyFont="1" applyFill="1" applyBorder="1" applyAlignment="1">
      <alignment horizontal="center"/>
    </xf>
    <xf numFmtId="49" fontId="18" fillId="2" borderId="0" xfId="0" applyNumberFormat="1" applyFont="1" applyFill="1" applyBorder="1" applyAlignment="1">
      <alignment horizontal="left"/>
    </xf>
    <xf numFmtId="49" fontId="20" fillId="2" borderId="0" xfId="0" applyNumberFormat="1" applyFont="1" applyFill="1" applyBorder="1" applyAlignment="1">
      <alignment horizontal="left"/>
    </xf>
    <xf numFmtId="49" fontId="14" fillId="2" borderId="0" xfId="0" applyNumberFormat="1" applyFont="1" applyFill="1" applyBorder="1" applyAlignment="1">
      <alignment horizontal="left"/>
    </xf>
    <xf numFmtId="49" fontId="14" fillId="2" borderId="0" xfId="0" applyNumberFormat="1" applyFont="1" applyFill="1" applyBorder="1" applyAlignment="1">
      <alignment horizontal="right"/>
    </xf>
    <xf numFmtId="49" fontId="14" fillId="2" borderId="0" xfId="0" applyNumberFormat="1" applyFont="1" applyFill="1" applyBorder="1"/>
    <xf numFmtId="1" fontId="20" fillId="2" borderId="0" xfId="0" applyNumberFormat="1" applyFont="1" applyFill="1" applyAlignment="1">
      <alignment horizontal="right"/>
    </xf>
    <xf numFmtId="0" fontId="14" fillId="3" borderId="0" xfId="0" applyFont="1" applyFill="1" applyBorder="1"/>
    <xf numFmtId="49" fontId="14" fillId="3" borderId="0" xfId="0" applyNumberFormat="1" applyFont="1" applyFill="1" applyBorder="1" applyAlignment="1">
      <alignment horizontal="center"/>
    </xf>
    <xf numFmtId="49" fontId="14" fillId="3" borderId="0" xfId="0" applyNumberFormat="1" applyFont="1" applyFill="1" applyBorder="1"/>
    <xf numFmtId="49" fontId="14" fillId="3" borderId="0" xfId="0" applyNumberFormat="1" applyFont="1" applyFill="1" applyBorder="1" applyAlignment="1">
      <alignment horizontal="left"/>
    </xf>
    <xf numFmtId="1" fontId="14" fillId="3" borderId="0" xfId="0" applyNumberFormat="1" applyFont="1" applyFill="1" applyBorder="1" applyAlignment="1">
      <alignment horizontal="center"/>
    </xf>
    <xf numFmtId="0" fontId="14" fillId="3" borderId="0" xfId="0" applyFont="1" applyFill="1" applyBorder="1" applyAlignment="1">
      <alignment horizontal="right"/>
    </xf>
    <xf numFmtId="0" fontId="14" fillId="3" borderId="0" xfId="0" applyFont="1" applyFill="1" applyBorder="1" applyAlignment="1"/>
    <xf numFmtId="0" fontId="14" fillId="3" borderId="0" xfId="0" applyFont="1" applyFill="1" applyBorder="1" applyAlignment="1">
      <alignment horizontal="left"/>
    </xf>
    <xf numFmtId="0" fontId="11" fillId="3" borderId="0" xfId="0" applyFont="1" applyFill="1" applyBorder="1" applyAlignment="1">
      <alignment horizontal="left"/>
    </xf>
    <xf numFmtId="0" fontId="20" fillId="3" borderId="0" xfId="0" applyFont="1" applyFill="1" applyBorder="1" applyAlignment="1">
      <alignment horizontal="left"/>
    </xf>
    <xf numFmtId="1" fontId="20" fillId="3" borderId="0" xfId="0" applyNumberFormat="1" applyFont="1" applyFill="1" applyBorder="1" applyAlignment="1">
      <alignment horizontal="right"/>
    </xf>
    <xf numFmtId="183"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49" fontId="12" fillId="3" borderId="0" xfId="0" applyNumberFormat="1" applyFont="1" applyFill="1" applyBorder="1"/>
    <xf numFmtId="49" fontId="14" fillId="3" borderId="0" xfId="0" applyNumberFormat="1" applyFont="1" applyFill="1" applyBorder="1" applyAlignment="1">
      <alignment horizontal="right"/>
    </xf>
    <xf numFmtId="0" fontId="25" fillId="2" borderId="0" xfId="0" applyFont="1" applyFill="1" applyAlignment="1">
      <alignment horizontal="center" vertical="center"/>
    </xf>
    <xf numFmtId="0" fontId="19" fillId="2" borderId="0" xfId="0" applyFont="1" applyFill="1" applyBorder="1" applyAlignment="1">
      <alignment horizontal="center" vertical="center"/>
    </xf>
    <xf numFmtId="0" fontId="17" fillId="2" borderId="0" xfId="0" applyFont="1" applyFill="1" applyBorder="1"/>
    <xf numFmtId="1" fontId="17" fillId="2" borderId="0" xfId="0" applyNumberFormat="1" applyFont="1" applyFill="1" applyBorder="1" applyAlignment="1">
      <alignment horizontal="center"/>
    </xf>
    <xf numFmtId="0" fontId="23" fillId="2" borderId="0" xfId="0" applyFont="1" applyFill="1" applyBorder="1" applyAlignment="1">
      <alignment horizontal="left"/>
    </xf>
    <xf numFmtId="0" fontId="21" fillId="2" borderId="0" xfId="0" applyFont="1" applyFill="1" applyBorder="1"/>
    <xf numFmtId="0" fontId="16" fillId="2" borderId="0" xfId="0" applyFont="1" applyFill="1" applyBorder="1" applyAlignment="1">
      <alignment horizontal="left"/>
    </xf>
    <xf numFmtId="0" fontId="17" fillId="2" borderId="0" xfId="0" applyFont="1" applyFill="1" applyBorder="1" applyAlignment="1">
      <alignment horizontal="left"/>
    </xf>
    <xf numFmtId="1" fontId="16" fillId="2" borderId="0" xfId="0" applyNumberFormat="1" applyFont="1" applyFill="1" applyBorder="1" applyAlignment="1">
      <alignment horizontal="center"/>
    </xf>
    <xf numFmtId="0" fontId="17" fillId="2" borderId="0" xfId="0" applyFont="1" applyFill="1" applyBorder="1" applyAlignment="1">
      <alignment horizontal="right"/>
    </xf>
    <xf numFmtId="0" fontId="17" fillId="2" borderId="0" xfId="0" applyFont="1" applyFill="1" applyBorder="1" applyAlignment="1">
      <alignment horizontal="center"/>
    </xf>
    <xf numFmtId="0" fontId="8" fillId="3" borderId="0" xfId="0" applyFont="1" applyFill="1" applyBorder="1"/>
    <xf numFmtId="0" fontId="16" fillId="2" borderId="0" xfId="0" applyFont="1" applyFill="1" applyBorder="1" applyAlignment="1">
      <alignment horizontal="center"/>
    </xf>
    <xf numFmtId="0" fontId="14" fillId="5" borderId="3" xfId="0" applyFont="1" applyFill="1" applyBorder="1"/>
    <xf numFmtId="0" fontId="14" fillId="5" borderId="4" xfId="0" applyFont="1" applyFill="1" applyBorder="1"/>
    <xf numFmtId="0" fontId="15" fillId="5" borderId="5" xfId="0" applyFont="1" applyFill="1" applyBorder="1"/>
    <xf numFmtId="0" fontId="19" fillId="2" borderId="5" xfId="0" applyFont="1" applyFill="1" applyBorder="1" applyAlignment="1">
      <alignment horizontal="left"/>
    </xf>
    <xf numFmtId="0" fontId="19" fillId="2" borderId="4" xfId="0" applyFont="1" applyFill="1" applyBorder="1" applyAlignment="1">
      <alignment horizontal="left"/>
    </xf>
    <xf numFmtId="0" fontId="19" fillId="2" borderId="6" xfId="0" applyFont="1" applyFill="1" applyBorder="1" applyAlignment="1">
      <alignment horizontal="left"/>
    </xf>
    <xf numFmtId="0" fontId="8" fillId="2" borderId="0" xfId="0" applyFont="1" applyFill="1" applyAlignment="1">
      <alignment horizontal="center"/>
    </xf>
    <xf numFmtId="0" fontId="14" fillId="4" borderId="0" xfId="0" applyFont="1" applyFill="1"/>
    <xf numFmtId="0" fontId="19" fillId="2" borderId="0" xfId="0" applyFont="1" applyFill="1" applyAlignment="1">
      <alignment horizontal="center"/>
    </xf>
    <xf numFmtId="0" fontId="20" fillId="2" borderId="0" xfId="0" applyFont="1" applyFill="1" applyAlignment="1">
      <alignment horizontal="center"/>
    </xf>
    <xf numFmtId="0" fontId="19" fillId="2" borderId="3" xfId="0" applyFont="1" applyFill="1" applyBorder="1" applyAlignment="1">
      <alignment horizontal="left"/>
    </xf>
    <xf numFmtId="0" fontId="19" fillId="2" borderId="7" xfId="0" applyFont="1" applyFill="1" applyBorder="1" applyAlignment="1">
      <alignment horizontal="left"/>
    </xf>
    <xf numFmtId="0" fontId="19" fillId="2" borderId="8" xfId="0" applyFont="1" applyFill="1" applyBorder="1" applyAlignment="1">
      <alignment horizontal="center"/>
    </xf>
    <xf numFmtId="0" fontId="19" fillId="2" borderId="0" xfId="0" applyFont="1" applyFill="1" applyBorder="1" applyAlignment="1">
      <alignment horizontal="left"/>
    </xf>
    <xf numFmtId="0" fontId="19" fillId="2" borderId="0" xfId="0" applyFont="1" applyFill="1" applyBorder="1" applyAlignment="1">
      <alignment horizontal="center"/>
    </xf>
    <xf numFmtId="1" fontId="19" fillId="2" borderId="6" xfId="0" applyNumberFormat="1" applyFont="1" applyFill="1" applyBorder="1" applyAlignment="1">
      <alignment horizontal="center"/>
    </xf>
    <xf numFmtId="1" fontId="19" fillId="2" borderId="8" xfId="0" applyNumberFormat="1" applyFont="1" applyFill="1" applyBorder="1" applyAlignment="1">
      <alignment horizontal="center"/>
    </xf>
    <xf numFmtId="1" fontId="19" fillId="2" borderId="1" xfId="0" applyNumberFormat="1" applyFont="1" applyFill="1" applyBorder="1" applyAlignment="1">
      <alignment horizontal="center"/>
    </xf>
    <xf numFmtId="1" fontId="19" fillId="4" borderId="8" xfId="0" applyNumberFormat="1" applyFont="1" applyFill="1" applyBorder="1" applyAlignment="1">
      <alignment horizontal="center"/>
    </xf>
    <xf numFmtId="0" fontId="14" fillId="6" borderId="1" xfId="0" applyFont="1" applyFill="1" applyBorder="1"/>
    <xf numFmtId="1" fontId="19" fillId="2" borderId="0" xfId="0" applyNumberFormat="1" applyFont="1" applyFill="1" applyBorder="1" applyAlignment="1">
      <alignment horizontal="center"/>
    </xf>
    <xf numFmtId="2" fontId="17" fillId="2" borderId="0" xfId="0" applyNumberFormat="1" applyFont="1" applyFill="1" applyBorder="1" applyAlignment="1">
      <alignment horizontal="left"/>
    </xf>
    <xf numFmtId="183" fontId="17" fillId="2" borderId="0" xfId="0" applyNumberFormat="1" applyFont="1" applyFill="1" applyBorder="1" applyAlignment="1">
      <alignment horizontal="center"/>
    </xf>
    <xf numFmtId="0" fontId="17" fillId="2" borderId="0" xfId="0" applyFont="1" applyFill="1"/>
    <xf numFmtId="0" fontId="17" fillId="3" borderId="0" xfId="0" applyFont="1" applyFill="1"/>
    <xf numFmtId="0" fontId="16" fillId="2" borderId="0" xfId="0" applyFont="1" applyFill="1" applyBorder="1" applyAlignment="1">
      <alignment horizontal="center" wrapText="1"/>
    </xf>
    <xf numFmtId="0" fontId="26" fillId="2" borderId="0" xfId="0" applyFont="1" applyFill="1" applyBorder="1" applyAlignment="1">
      <alignment horizontal="center"/>
    </xf>
    <xf numFmtId="0" fontId="19" fillId="2" borderId="0" xfId="0" applyFont="1" applyFill="1" applyBorder="1" applyAlignment="1">
      <alignment horizontal="left" vertical="center" wrapText="1"/>
    </xf>
    <xf numFmtId="1" fontId="19" fillId="4" borderId="1" xfId="0" applyNumberFormat="1" applyFont="1" applyFill="1" applyBorder="1" applyAlignment="1">
      <alignment horizontal="center" vertical="center"/>
    </xf>
    <xf numFmtId="1" fontId="19" fillId="2" borderId="0" xfId="0" applyNumberFormat="1" applyFont="1" applyFill="1" applyBorder="1" applyAlignment="1">
      <alignment horizontal="center" vertical="center"/>
    </xf>
    <xf numFmtId="49" fontId="17" fillId="2" borderId="9" xfId="0" applyNumberFormat="1" applyFont="1" applyFill="1" applyBorder="1" applyAlignment="1">
      <alignment horizontal="left" vertical="center" wrapText="1"/>
    </xf>
    <xf numFmtId="0" fontId="16" fillId="2" borderId="8" xfId="0" applyFont="1" applyFill="1" applyBorder="1" applyAlignment="1">
      <alignment horizontal="center" vertical="center" wrapText="1"/>
    </xf>
    <xf numFmtId="0" fontId="17" fillId="2" borderId="10" xfId="0" applyFont="1" applyFill="1" applyBorder="1" applyAlignment="1">
      <alignment horizontal="left" vertical="center" wrapText="1"/>
    </xf>
    <xf numFmtId="49" fontId="16" fillId="2" borderId="11" xfId="0" applyNumberFormat="1" applyFont="1" applyFill="1" applyBorder="1" applyAlignment="1">
      <alignment horizontal="center" vertical="center" wrapText="1"/>
    </xf>
    <xf numFmtId="49" fontId="16" fillId="2" borderId="0" xfId="0" applyNumberFormat="1" applyFont="1" applyFill="1" applyBorder="1" applyAlignment="1">
      <alignment horizontal="left"/>
    </xf>
    <xf numFmtId="0" fontId="16" fillId="2" borderId="0" xfId="0" applyFont="1" applyFill="1"/>
    <xf numFmtId="0" fontId="21" fillId="2" borderId="0" xfId="0" applyFont="1" applyFill="1" applyBorder="1" applyAlignment="1">
      <alignment horizontal="center"/>
    </xf>
    <xf numFmtId="49" fontId="25" fillId="2" borderId="12" xfId="0" applyNumberFormat="1" applyFont="1" applyFill="1" applyBorder="1" applyAlignment="1"/>
    <xf numFmtId="49" fontId="25" fillId="2" borderId="0" xfId="0" applyNumberFormat="1" applyFont="1" applyFill="1" applyBorder="1" applyAlignment="1"/>
    <xf numFmtId="0" fontId="27" fillId="2" borderId="12" xfId="0" applyFont="1" applyFill="1" applyBorder="1" applyAlignment="1">
      <alignment horizontal="left"/>
    </xf>
    <xf numFmtId="0" fontId="27" fillId="2" borderId="13" xfId="0" applyFont="1" applyFill="1" applyBorder="1" applyAlignment="1">
      <alignment horizontal="left"/>
    </xf>
    <xf numFmtId="0" fontId="27" fillId="2" borderId="0" xfId="0" applyFont="1" applyFill="1" applyBorder="1" applyAlignment="1">
      <alignment horizontal="left"/>
    </xf>
    <xf numFmtId="1" fontId="27" fillId="2" borderId="0" xfId="0" applyNumberFormat="1" applyFont="1" applyFill="1" applyBorder="1" applyAlignment="1">
      <alignment horizontal="center"/>
    </xf>
    <xf numFmtId="0" fontId="19" fillId="2" borderId="0" xfId="0" applyFont="1" applyFill="1" applyBorder="1"/>
    <xf numFmtId="2" fontId="27" fillId="2" borderId="0" xfId="0" applyNumberFormat="1" applyFont="1" applyFill="1" applyBorder="1" applyAlignment="1">
      <alignment horizontal="center"/>
    </xf>
    <xf numFmtId="0" fontId="27" fillId="2" borderId="2" xfId="0" applyFont="1" applyFill="1" applyBorder="1" applyAlignment="1">
      <alignment horizontal="left"/>
    </xf>
    <xf numFmtId="0" fontId="19" fillId="2" borderId="0" xfId="0" applyFont="1" applyFill="1" applyBorder="1" applyAlignment="1">
      <alignment horizontal="center" wrapText="1"/>
    </xf>
    <xf numFmtId="0" fontId="27" fillId="2" borderId="0" xfId="0" applyFont="1" applyFill="1" applyBorder="1"/>
    <xf numFmtId="0" fontId="27" fillId="2" borderId="6" xfId="0" applyFont="1" applyFill="1" applyBorder="1" applyAlignment="1">
      <alignment horizontal="left"/>
    </xf>
    <xf numFmtId="49" fontId="19" fillId="2" borderId="7" xfId="0" applyNumberFormat="1" applyFont="1" applyFill="1" applyBorder="1" applyAlignment="1"/>
    <xf numFmtId="0" fontId="27" fillId="2" borderId="0" xfId="0" applyFont="1" applyFill="1" applyBorder="1" applyAlignment="1">
      <alignment horizontal="center"/>
    </xf>
    <xf numFmtId="0" fontId="27" fillId="2" borderId="10" xfId="0" applyFont="1" applyFill="1" applyBorder="1" applyAlignment="1">
      <alignment horizontal="left"/>
    </xf>
    <xf numFmtId="49" fontId="27" fillId="2" borderId="13" xfId="0" applyNumberFormat="1" applyFont="1" applyFill="1" applyBorder="1" applyAlignment="1">
      <alignment horizontal="left" vertical="center"/>
    </xf>
    <xf numFmtId="49" fontId="27" fillId="2" borderId="14" xfId="0" applyNumberFormat="1" applyFont="1" applyFill="1" applyBorder="1" applyAlignment="1">
      <alignment horizontal="left" vertical="center"/>
    </xf>
    <xf numFmtId="2" fontId="27" fillId="2" borderId="0" xfId="0" applyNumberFormat="1" applyFont="1" applyFill="1" applyBorder="1" applyAlignment="1">
      <alignment horizontal="left"/>
    </xf>
    <xf numFmtId="0" fontId="27" fillId="2" borderId="13" xfId="0" applyFont="1" applyFill="1" applyBorder="1" applyAlignment="1">
      <alignment horizontal="left" vertical="center"/>
    </xf>
    <xf numFmtId="0" fontId="27" fillId="2" borderId="14" xfId="0" applyFont="1" applyFill="1" applyBorder="1" applyAlignment="1">
      <alignment horizontal="left" vertical="center"/>
    </xf>
    <xf numFmtId="183" fontId="27" fillId="2" borderId="0" xfId="0" applyNumberFormat="1" applyFont="1" applyFill="1" applyBorder="1" applyAlignment="1">
      <alignment horizontal="center"/>
    </xf>
    <xf numFmtId="183" fontId="27" fillId="2" borderId="0" xfId="0" applyNumberFormat="1" applyFont="1" applyFill="1" applyBorder="1"/>
    <xf numFmtId="0" fontId="27" fillId="2" borderId="6" xfId="0" applyFont="1" applyFill="1" applyBorder="1" applyAlignment="1">
      <alignment horizontal="left" vertical="center"/>
    </xf>
    <xf numFmtId="0" fontId="27" fillId="2" borderId="0" xfId="0" applyFont="1" applyFill="1" applyBorder="1" applyAlignment="1">
      <alignment horizontal="left" vertical="center"/>
    </xf>
    <xf numFmtId="1" fontId="27" fillId="2" borderId="0" xfId="0" applyNumberFormat="1" applyFont="1" applyFill="1" applyBorder="1" applyAlignment="1">
      <alignment horizontal="center" vertical="center"/>
    </xf>
    <xf numFmtId="0" fontId="27" fillId="2" borderId="0" xfId="0" applyFont="1" applyFill="1"/>
    <xf numFmtId="0" fontId="27" fillId="2" borderId="10" xfId="0" applyFont="1" applyFill="1" applyBorder="1" applyAlignment="1">
      <alignment horizontal="right"/>
    </xf>
    <xf numFmtId="1" fontId="27" fillId="4" borderId="9" xfId="0" applyNumberFormat="1" applyFont="1" applyFill="1" applyBorder="1" applyAlignment="1">
      <alignment horizontal="center"/>
    </xf>
    <xf numFmtId="0" fontId="27" fillId="2" borderId="14" xfId="0" applyFont="1" applyFill="1" applyBorder="1" applyAlignment="1">
      <alignment horizontal="right"/>
    </xf>
    <xf numFmtId="1" fontId="27" fillId="4" borderId="11" xfId="0" applyNumberFormat="1" applyFont="1" applyFill="1" applyBorder="1" applyAlignment="1">
      <alignment horizontal="center"/>
    </xf>
    <xf numFmtId="0" fontId="27" fillId="2" borderId="14" xfId="0" applyFont="1" applyFill="1" applyBorder="1" applyAlignment="1">
      <alignment horizontal="left"/>
    </xf>
    <xf numFmtId="1" fontId="27" fillId="4" borderId="8" xfId="0" applyNumberFormat="1" applyFont="1" applyFill="1" applyBorder="1" applyAlignment="1">
      <alignment horizontal="center"/>
    </xf>
    <xf numFmtId="1" fontId="27" fillId="4" borderId="10" xfId="0" applyNumberFormat="1" applyFont="1" applyFill="1" applyBorder="1" applyAlignment="1">
      <alignment horizontal="center"/>
    </xf>
    <xf numFmtId="1" fontId="27" fillId="4" borderId="14" xfId="0" applyNumberFormat="1" applyFont="1" applyFill="1" applyBorder="1" applyAlignment="1">
      <alignment horizontal="center"/>
    </xf>
    <xf numFmtId="1" fontId="27" fillId="4" borderId="15" xfId="0" applyNumberFormat="1" applyFont="1" applyFill="1" applyBorder="1" applyAlignment="1">
      <alignment horizontal="center"/>
    </xf>
    <xf numFmtId="0" fontId="29" fillId="2" borderId="0" xfId="0" applyFont="1" applyFill="1"/>
    <xf numFmtId="0" fontId="29" fillId="2" borderId="0" xfId="0" applyFont="1" applyFill="1" applyAlignment="1">
      <alignment horizontal="center"/>
    </xf>
    <xf numFmtId="0" fontId="27" fillId="2" borderId="13" xfId="0" applyFont="1" applyFill="1" applyBorder="1" applyAlignment="1"/>
    <xf numFmtId="0" fontId="29" fillId="2" borderId="0" xfId="0" applyFont="1" applyFill="1" applyBorder="1"/>
    <xf numFmtId="0" fontId="27" fillId="6" borderId="1" xfId="0" applyFont="1" applyFill="1" applyBorder="1"/>
    <xf numFmtId="0" fontId="27" fillId="4" borderId="0" xfId="0" applyFont="1" applyFill="1"/>
    <xf numFmtId="0" fontId="27" fillId="4" borderId="1" xfId="0" applyFont="1" applyFill="1" applyBorder="1"/>
    <xf numFmtId="0" fontId="28" fillId="2" borderId="2" xfId="0" applyFont="1" applyFill="1" applyBorder="1"/>
    <xf numFmtId="0" fontId="19" fillId="2" borderId="9" xfId="0" applyFont="1" applyFill="1" applyBorder="1" applyAlignment="1">
      <alignment horizontal="center"/>
    </xf>
    <xf numFmtId="49" fontId="27" fillId="2" borderId="13" xfId="0" applyNumberFormat="1" applyFont="1" applyFill="1" applyBorder="1" applyAlignment="1"/>
    <xf numFmtId="0" fontId="28" fillId="2" borderId="0" xfId="0" applyFont="1" applyFill="1" applyBorder="1"/>
    <xf numFmtId="49" fontId="19" fillId="2" borderId="6" xfId="0" applyNumberFormat="1" applyFont="1" applyFill="1" applyBorder="1" applyAlignment="1"/>
    <xf numFmtId="0" fontId="28" fillId="2" borderId="7" xfId="0" applyFont="1" applyFill="1" applyBorder="1"/>
    <xf numFmtId="49" fontId="25" fillId="2" borderId="13" xfId="0" applyNumberFormat="1" applyFont="1" applyFill="1" applyBorder="1" applyAlignment="1"/>
    <xf numFmtId="0" fontId="27" fillId="2" borderId="0" xfId="0" applyFont="1" applyFill="1" applyBorder="1" applyAlignment="1">
      <alignment horizontal="right"/>
    </xf>
    <xf numFmtId="0" fontId="19" fillId="2" borderId="13" xfId="0" applyFont="1" applyFill="1" applyBorder="1" applyAlignment="1">
      <alignment horizontal="left"/>
    </xf>
    <xf numFmtId="0" fontId="19" fillId="2" borderId="0" xfId="0" applyFont="1" applyFill="1" applyBorder="1" applyAlignment="1">
      <alignment horizontal="right"/>
    </xf>
    <xf numFmtId="0" fontId="28" fillId="0" borderId="7" xfId="0" applyFont="1" applyFill="1" applyBorder="1"/>
    <xf numFmtId="0" fontId="25" fillId="2" borderId="12" xfId="0" applyFont="1" applyFill="1" applyBorder="1" applyAlignment="1">
      <alignment horizontal="left"/>
    </xf>
    <xf numFmtId="0" fontId="27" fillId="2" borderId="2" xfId="0" applyFont="1" applyFill="1" applyBorder="1" applyAlignment="1">
      <alignment horizontal="right"/>
    </xf>
    <xf numFmtId="0" fontId="27" fillId="2" borderId="7" xfId="0" applyFont="1" applyFill="1" applyBorder="1" applyAlignment="1">
      <alignment horizontal="right"/>
    </xf>
    <xf numFmtId="0" fontId="28" fillId="2" borderId="9" xfId="0" applyFont="1" applyFill="1" applyBorder="1" applyAlignment="1">
      <alignment horizontal="center"/>
    </xf>
    <xf numFmtId="49" fontId="19" fillId="2" borderId="11" xfId="0" applyNumberFormat="1" applyFont="1" applyFill="1" applyBorder="1" applyAlignment="1">
      <alignment horizontal="center" vertical="center" wrapText="1"/>
    </xf>
    <xf numFmtId="0" fontId="19" fillId="2" borderId="11" xfId="0" applyFont="1" applyFill="1" applyBorder="1" applyAlignment="1">
      <alignment horizontal="center" wrapText="1"/>
    </xf>
    <xf numFmtId="0" fontId="19" fillId="2" borderId="8" xfId="0" applyFont="1" applyFill="1" applyBorder="1" applyAlignment="1">
      <alignment horizontal="center" vertical="center" wrapText="1"/>
    </xf>
    <xf numFmtId="49" fontId="27" fillId="2" borderId="9" xfId="0" applyNumberFormat="1" applyFont="1" applyFill="1" applyBorder="1" applyAlignment="1">
      <alignment horizontal="left" vertical="center" wrapText="1"/>
    </xf>
    <xf numFmtId="0" fontId="19" fillId="2" borderId="13" xfId="0" applyFont="1" applyFill="1" applyBorder="1" applyAlignment="1">
      <alignment horizontal="center" wrapText="1"/>
    </xf>
    <xf numFmtId="0" fontId="28" fillId="2" borderId="0" xfId="0" applyFont="1" applyFill="1" applyBorder="1" applyAlignment="1">
      <alignment horizontal="center"/>
    </xf>
    <xf numFmtId="0" fontId="12" fillId="2" borderId="0" xfId="0" applyFont="1" applyFill="1" applyAlignment="1">
      <alignment horizontal="center"/>
    </xf>
    <xf numFmtId="1" fontId="27" fillId="2" borderId="11" xfId="0" applyNumberFormat="1" applyFont="1" applyFill="1" applyBorder="1" applyAlignment="1">
      <alignment horizontal="center"/>
    </xf>
    <xf numFmtId="1" fontId="27" fillId="2" borderId="9" xfId="0" applyNumberFormat="1" applyFont="1" applyFill="1" applyBorder="1" applyAlignment="1">
      <alignment horizontal="center"/>
    </xf>
    <xf numFmtId="1" fontId="19" fillId="2" borderId="11" xfId="0" applyNumberFormat="1" applyFont="1" applyFill="1" applyBorder="1" applyAlignment="1">
      <alignment horizontal="center"/>
    </xf>
    <xf numFmtId="1" fontId="19" fillId="2" borderId="9" xfId="0" applyNumberFormat="1" applyFont="1" applyFill="1" applyBorder="1" applyAlignment="1">
      <alignment horizontal="center"/>
    </xf>
    <xf numFmtId="1" fontId="19" fillId="0" borderId="8" xfId="0" applyNumberFormat="1" applyFont="1" applyFill="1" applyBorder="1" applyAlignment="1">
      <alignment horizontal="center"/>
    </xf>
    <xf numFmtId="1" fontId="19" fillId="2" borderId="3" xfId="0" applyNumberFormat="1" applyFont="1" applyFill="1" applyBorder="1" applyAlignment="1">
      <alignment horizontal="center"/>
    </xf>
    <xf numFmtId="1" fontId="19" fillId="2" borderId="7" xfId="0" applyNumberFormat="1" applyFont="1" applyFill="1" applyBorder="1" applyAlignment="1">
      <alignment horizontal="center"/>
    </xf>
    <xf numFmtId="1" fontId="27" fillId="2" borderId="6" xfId="0" applyNumberFormat="1" applyFont="1" applyFill="1" applyBorder="1" applyAlignment="1">
      <alignment horizontal="center"/>
    </xf>
    <xf numFmtId="1" fontId="27" fillId="2" borderId="8" xfId="0" applyNumberFormat="1" applyFont="1" applyFill="1" applyBorder="1" applyAlignment="1">
      <alignment horizontal="center"/>
    </xf>
    <xf numFmtId="0" fontId="14" fillId="2" borderId="0" xfId="0" applyFont="1" applyFill="1" applyBorder="1" applyAlignment="1">
      <alignment horizontal="left" wrapText="1"/>
    </xf>
    <xf numFmtId="0" fontId="26" fillId="2" borderId="2" xfId="0" applyFont="1" applyFill="1" applyBorder="1" applyAlignment="1">
      <alignment horizontal="center"/>
    </xf>
    <xf numFmtId="0" fontId="0" fillId="2" borderId="0" xfId="0" applyFill="1" applyAlignment="1">
      <alignment wrapText="1"/>
    </xf>
    <xf numFmtId="49" fontId="25" fillId="2" borderId="0" xfId="0" applyNumberFormat="1" applyFont="1" applyFill="1" applyBorder="1" applyAlignment="1">
      <alignment horizontal="left"/>
    </xf>
    <xf numFmtId="0" fontId="25" fillId="2" borderId="0" xfId="0" applyFont="1" applyFill="1" applyBorder="1" applyAlignment="1">
      <alignment horizontal="left"/>
    </xf>
    <xf numFmtId="49" fontId="27" fillId="2" borderId="0" xfId="0" applyNumberFormat="1" applyFont="1" applyFill="1" applyBorder="1" applyAlignment="1">
      <alignment horizontal="left"/>
    </xf>
    <xf numFmtId="49" fontId="27" fillId="2" borderId="0" xfId="0" applyNumberFormat="1" applyFont="1" applyFill="1" applyBorder="1" applyAlignment="1">
      <alignment horizontal="center"/>
    </xf>
    <xf numFmtId="49" fontId="27" fillId="2" borderId="0" xfId="0" applyNumberFormat="1" applyFont="1" applyFill="1" applyBorder="1"/>
    <xf numFmtId="49" fontId="19" fillId="2" borderId="0" xfId="0" applyNumberFormat="1" applyFont="1" applyFill="1" applyBorder="1" applyAlignment="1">
      <alignment horizontal="center"/>
    </xf>
    <xf numFmtId="0" fontId="16" fillId="2" borderId="0" xfId="0" applyFont="1" applyFill="1" applyBorder="1"/>
    <xf numFmtId="0" fontId="9" fillId="2" borderId="0" xfId="0" applyFont="1" applyFill="1"/>
    <xf numFmtId="49" fontId="17" fillId="2" borderId="0" xfId="0" applyNumberFormat="1" applyFont="1" applyFill="1" applyBorder="1" applyAlignment="1">
      <alignment horizontal="center"/>
    </xf>
    <xf numFmtId="49" fontId="16" fillId="2" borderId="0" xfId="0" applyNumberFormat="1" applyFont="1" applyFill="1" applyBorder="1" applyAlignment="1">
      <alignment horizontal="center"/>
    </xf>
    <xf numFmtId="0" fontId="27" fillId="2" borderId="0" xfId="0" applyFont="1" applyFill="1" applyBorder="1" applyAlignment="1"/>
    <xf numFmtId="0" fontId="25" fillId="2" borderId="0" xfId="0" applyFont="1" applyFill="1" applyAlignment="1">
      <alignment horizontal="left"/>
    </xf>
    <xf numFmtId="1" fontId="19" fillId="2" borderId="0" xfId="0" applyNumberFormat="1" applyFont="1" applyFill="1" applyBorder="1" applyAlignment="1">
      <alignment horizontal="right"/>
    </xf>
    <xf numFmtId="0" fontId="19" fillId="2" borderId="0" xfId="0" applyFont="1" applyFill="1" applyAlignment="1">
      <alignment horizontal="left"/>
    </xf>
    <xf numFmtId="0" fontId="27" fillId="2" borderId="0" xfId="0" applyFont="1" applyFill="1" applyAlignment="1">
      <alignment horizontal="left"/>
    </xf>
    <xf numFmtId="1" fontId="19" fillId="2" borderId="0" xfId="0" applyNumberFormat="1" applyFont="1" applyFill="1" applyAlignment="1">
      <alignment horizontal="right"/>
    </xf>
    <xf numFmtId="0" fontId="32" fillId="2" borderId="0" xfId="0" applyFont="1" applyFill="1" applyBorder="1" applyAlignment="1">
      <alignment horizontal="left"/>
    </xf>
    <xf numFmtId="0" fontId="25" fillId="2" borderId="0" xfId="0" applyFont="1" applyFill="1" applyBorder="1" applyAlignment="1">
      <alignment horizontal="center"/>
    </xf>
    <xf numFmtId="1" fontId="16" fillId="2" borderId="0" xfId="0" applyNumberFormat="1" applyFont="1" applyFill="1" applyBorder="1" applyAlignment="1">
      <alignment horizontal="right"/>
    </xf>
    <xf numFmtId="0" fontId="33" fillId="2" borderId="0" xfId="0" applyFont="1" applyFill="1" applyBorder="1" applyAlignment="1">
      <alignment horizontal="left"/>
    </xf>
    <xf numFmtId="0" fontId="17" fillId="2" borderId="0" xfId="0" applyFont="1" applyFill="1" applyAlignment="1">
      <alignment horizontal="left"/>
    </xf>
    <xf numFmtId="0" fontId="18" fillId="2" borderId="0" xfId="0" applyFont="1" applyFill="1" applyBorder="1" applyAlignment="1">
      <alignment horizontal="center"/>
    </xf>
    <xf numFmtId="1" fontId="19" fillId="2" borderId="0" xfId="0" applyNumberFormat="1" applyFont="1" applyFill="1" applyBorder="1" applyAlignment="1"/>
    <xf numFmtId="0" fontId="14" fillId="2" borderId="0" xfId="0" applyFont="1" applyFill="1" applyAlignment="1">
      <alignment horizontal="left" wrapText="1"/>
    </xf>
    <xf numFmtId="0" fontId="26" fillId="7" borderId="1" xfId="0" applyFont="1" applyFill="1" applyBorder="1" applyAlignment="1">
      <alignment horizontal="center"/>
    </xf>
    <xf numFmtId="49" fontId="11" fillId="2" borderId="0" xfId="0" applyNumberFormat="1" applyFont="1" applyFill="1" applyBorder="1" applyAlignment="1">
      <alignment horizontal="left"/>
    </xf>
    <xf numFmtId="49" fontId="11" fillId="2" borderId="0" xfId="0" applyNumberFormat="1" applyFont="1" applyFill="1" applyBorder="1"/>
    <xf numFmtId="0" fontId="0" fillId="2" borderId="0" xfId="0" applyFill="1" applyBorder="1"/>
    <xf numFmtId="0" fontId="34" fillId="2" borderId="0" xfId="0" applyFont="1" applyFill="1"/>
    <xf numFmtId="0" fontId="31" fillId="2" borderId="0" xfId="0" applyFont="1" applyFill="1" applyAlignment="1">
      <alignment horizontal="center" vertical="justify"/>
    </xf>
    <xf numFmtId="11" fontId="27" fillId="2" borderId="13" xfId="0" applyNumberFormat="1" applyFont="1" applyFill="1" applyBorder="1" applyAlignment="1">
      <alignment horizontal="left"/>
    </xf>
    <xf numFmtId="0" fontId="27" fillId="2" borderId="11" xfId="0" applyFont="1" applyFill="1" applyBorder="1" applyAlignment="1">
      <alignment horizontal="left"/>
    </xf>
    <xf numFmtId="0" fontId="27" fillId="2" borderId="11" xfId="0" applyFont="1" applyFill="1" applyBorder="1" applyAlignment="1">
      <alignment horizontal="right"/>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left" vertical="center"/>
    </xf>
    <xf numFmtId="0" fontId="27" fillId="2" borderId="7" xfId="0" applyFont="1" applyFill="1" applyBorder="1" applyAlignment="1">
      <alignment horizontal="left" vertical="center"/>
    </xf>
    <xf numFmtId="0" fontId="27" fillId="2" borderId="2" xfId="0" applyFont="1" applyFill="1" applyBorder="1" applyAlignment="1">
      <alignment horizontal="center" vertical="center"/>
    </xf>
    <xf numFmtId="0" fontId="17" fillId="2" borderId="10" xfId="0" applyFont="1" applyFill="1" applyBorder="1"/>
    <xf numFmtId="2" fontId="17" fillId="2" borderId="14" xfId="0" applyNumberFormat="1" applyFont="1" applyFill="1" applyBorder="1" applyAlignment="1">
      <alignment horizontal="left"/>
    </xf>
    <xf numFmtId="183" fontId="17" fillId="2" borderId="14" xfId="0" applyNumberFormat="1" applyFont="1" applyFill="1" applyBorder="1" applyAlignment="1">
      <alignment horizontal="center"/>
    </xf>
    <xf numFmtId="183" fontId="17" fillId="2" borderId="14" xfId="0" applyNumberFormat="1" applyFont="1" applyFill="1" applyBorder="1"/>
    <xf numFmtId="1" fontId="27" fillId="2" borderId="7" xfId="0" applyNumberFormat="1" applyFont="1" applyFill="1" applyBorder="1" applyAlignment="1">
      <alignment horizontal="center" vertical="center"/>
    </xf>
    <xf numFmtId="0" fontId="19" fillId="2" borderId="7" xfId="0" applyFont="1" applyFill="1" applyBorder="1" applyAlignment="1">
      <alignment horizontal="left" vertical="center" wrapText="1"/>
    </xf>
    <xf numFmtId="1" fontId="19" fillId="2" borderId="7" xfId="0" applyNumberFormat="1" applyFont="1" applyFill="1" applyBorder="1" applyAlignment="1">
      <alignment horizontal="center" vertical="center"/>
    </xf>
    <xf numFmtId="183" fontId="17" fillId="2" borderId="15" xfId="0" applyNumberFormat="1" applyFont="1" applyFill="1" applyBorder="1"/>
    <xf numFmtId="1" fontId="19" fillId="2" borderId="3" xfId="0" applyNumberFormat="1" applyFont="1" applyFill="1" applyBorder="1" applyAlignment="1">
      <alignment horizontal="center" vertical="center"/>
    </xf>
    <xf numFmtId="0" fontId="27" fillId="2" borderId="3" xfId="0" applyFont="1" applyFill="1" applyBorder="1" applyAlignment="1">
      <alignment horizontal="left" vertical="center"/>
    </xf>
    <xf numFmtId="1" fontId="27" fillId="2" borderId="3" xfId="0" applyNumberFormat="1" applyFont="1" applyFill="1" applyBorder="1" applyAlignment="1">
      <alignment horizontal="center" vertical="center"/>
    </xf>
    <xf numFmtId="183" fontId="14" fillId="2" borderId="4" xfId="0" applyNumberFormat="1" applyFont="1" applyFill="1" applyBorder="1"/>
    <xf numFmtId="0" fontId="15" fillId="2" borderId="0" xfId="0" applyFont="1" applyFill="1" applyBorder="1"/>
    <xf numFmtId="0" fontId="15" fillId="2" borderId="2" xfId="0" applyFont="1" applyFill="1" applyBorder="1"/>
    <xf numFmtId="0" fontId="14" fillId="8" borderId="1" xfId="0" applyFont="1" applyFill="1" applyBorder="1"/>
    <xf numFmtId="0" fontId="19" fillId="9" borderId="8" xfId="0" applyFont="1" applyFill="1" applyBorder="1" applyAlignment="1">
      <alignment horizontal="center" wrapText="1"/>
    </xf>
    <xf numFmtId="49" fontId="19" fillId="2" borderId="9" xfId="0" applyNumberFormat="1" applyFont="1" applyFill="1" applyBorder="1" applyAlignment="1">
      <alignment horizontal="center" vertical="center" wrapText="1"/>
    </xf>
    <xf numFmtId="49" fontId="25" fillId="9" borderId="12" xfId="0" applyNumberFormat="1" applyFont="1" applyFill="1" applyBorder="1" applyAlignment="1"/>
    <xf numFmtId="0" fontId="28" fillId="9" borderId="2" xfId="0" applyFont="1" applyFill="1" applyBorder="1"/>
    <xf numFmtId="0" fontId="28" fillId="9" borderId="9" xfId="0" applyFont="1" applyFill="1" applyBorder="1" applyAlignment="1">
      <alignment horizontal="center"/>
    </xf>
    <xf numFmtId="49" fontId="25" fillId="9" borderId="13" xfId="0" applyNumberFormat="1" applyFont="1" applyFill="1" applyBorder="1" applyAlignment="1"/>
    <xf numFmtId="0" fontId="28" fillId="9" borderId="0" xfId="0" applyFont="1" applyFill="1" applyBorder="1"/>
    <xf numFmtId="0" fontId="19" fillId="9" borderId="11" xfId="0" applyFont="1" applyFill="1" applyBorder="1" applyAlignment="1">
      <alignment horizontal="center"/>
    </xf>
    <xf numFmtId="0" fontId="19" fillId="9" borderId="11" xfId="0" applyFont="1" applyFill="1" applyBorder="1" applyAlignment="1">
      <alignment horizontal="center" wrapText="1"/>
    </xf>
    <xf numFmtId="0" fontId="28" fillId="9" borderId="6" xfId="0" applyFont="1" applyFill="1" applyBorder="1"/>
    <xf numFmtId="0" fontId="19" fillId="9" borderId="8" xfId="0" applyFont="1" applyFill="1" applyBorder="1" applyAlignment="1">
      <alignment horizontal="center"/>
    </xf>
    <xf numFmtId="0" fontId="19" fillId="9" borderId="9" xfId="0" applyFont="1" applyFill="1" applyBorder="1" applyAlignment="1">
      <alignment horizontal="center" wrapText="1"/>
    </xf>
    <xf numFmtId="49" fontId="25" fillId="9" borderId="6" xfId="0" applyNumberFormat="1" applyFont="1" applyFill="1" applyBorder="1" applyAlignment="1"/>
    <xf numFmtId="0" fontId="28" fillId="9" borderId="7" xfId="0" applyFont="1" applyFill="1" applyBorder="1"/>
    <xf numFmtId="49" fontId="25" fillId="9" borderId="2" xfId="0" applyNumberFormat="1" applyFont="1" applyFill="1" applyBorder="1" applyAlignment="1"/>
    <xf numFmtId="0" fontId="19" fillId="9" borderId="2" xfId="0" applyFont="1" applyFill="1" applyBorder="1" applyAlignment="1">
      <alignment horizontal="center" wrapText="1"/>
    </xf>
    <xf numFmtId="49" fontId="25" fillId="9" borderId="10" xfId="0" applyNumberFormat="1" applyFont="1" applyFill="1" applyBorder="1" applyAlignment="1"/>
    <xf numFmtId="0" fontId="19" fillId="9" borderId="10" xfId="0" applyFont="1" applyFill="1" applyBorder="1" applyAlignment="1">
      <alignment horizontal="center" wrapText="1"/>
    </xf>
    <xf numFmtId="0" fontId="19" fillId="9" borderId="7" xfId="0" applyFont="1" applyFill="1" applyBorder="1" applyAlignment="1">
      <alignment horizontal="center" wrapText="1"/>
    </xf>
    <xf numFmtId="0" fontId="19" fillId="9" borderId="15" xfId="0" applyFont="1" applyFill="1" applyBorder="1" applyAlignment="1">
      <alignment horizontal="center" wrapText="1"/>
    </xf>
    <xf numFmtId="0" fontId="28" fillId="9" borderId="15" xfId="0" applyFont="1" applyFill="1" applyBorder="1"/>
    <xf numFmtId="49" fontId="17" fillId="9" borderId="8" xfId="0" applyNumberFormat="1" applyFont="1" applyFill="1" applyBorder="1" applyAlignment="1">
      <alignment horizontal="center" vertical="center" wrapText="1"/>
    </xf>
    <xf numFmtId="49" fontId="19" fillId="9" borderId="13" xfId="0" applyNumberFormat="1" applyFont="1" applyFill="1" applyBorder="1" applyAlignment="1"/>
    <xf numFmtId="49" fontId="27" fillId="9" borderId="6" xfId="0" applyNumberFormat="1" applyFont="1" applyFill="1" applyBorder="1" applyAlignment="1">
      <alignment horizontal="left" vertical="center"/>
    </xf>
    <xf numFmtId="0" fontId="27" fillId="2" borderId="13" xfId="0" applyFont="1" applyFill="1" applyBorder="1" applyAlignment="1">
      <alignment horizontal="center"/>
    </xf>
    <xf numFmtId="0" fontId="27" fillId="2" borderId="15" xfId="0" applyFont="1" applyFill="1" applyBorder="1" applyAlignment="1">
      <alignment horizontal="left" vertical="center"/>
    </xf>
    <xf numFmtId="1" fontId="17" fillId="2" borderId="0" xfId="0" applyNumberFormat="1" applyFont="1" applyFill="1" applyBorder="1" applyAlignment="1">
      <alignment horizontal="center" vertical="center"/>
    </xf>
    <xf numFmtId="49" fontId="16" fillId="2" borderId="0" xfId="0" applyNumberFormat="1" applyFont="1" applyFill="1" applyBorder="1" applyAlignment="1">
      <alignment horizontal="left" vertical="center" wrapText="1"/>
    </xf>
    <xf numFmtId="0" fontId="16" fillId="2" borderId="6" xfId="0" applyFont="1" applyFill="1" applyBorder="1" applyAlignment="1">
      <alignment horizontal="center" vertical="center" wrapText="1"/>
    </xf>
    <xf numFmtId="0" fontId="19" fillId="2" borderId="12" xfId="0" applyFont="1" applyFill="1" applyBorder="1" applyAlignment="1">
      <alignment horizontal="left"/>
    </xf>
    <xf numFmtId="49" fontId="19" fillId="2" borderId="13" xfId="0" applyNumberFormat="1" applyFont="1" applyFill="1" applyBorder="1" applyAlignment="1">
      <alignment horizontal="left" vertical="center"/>
    </xf>
    <xf numFmtId="0" fontId="19" fillId="2" borderId="13" xfId="0" applyFont="1" applyFill="1" applyBorder="1" applyAlignment="1">
      <alignment horizontal="left" vertical="center"/>
    </xf>
    <xf numFmtId="0" fontId="19" fillId="2" borderId="6" xfId="0" applyFont="1" applyFill="1" applyBorder="1" applyAlignment="1">
      <alignment horizontal="left" vertical="center"/>
    </xf>
    <xf numFmtId="0" fontId="28" fillId="9" borderId="10" xfId="0" applyFont="1" applyFill="1" applyBorder="1" applyAlignment="1">
      <alignment horizontal="center"/>
    </xf>
    <xf numFmtId="0" fontId="19" fillId="9" borderId="14" xfId="0" applyFont="1" applyFill="1" applyBorder="1" applyAlignment="1">
      <alignment horizontal="center" wrapText="1"/>
    </xf>
    <xf numFmtId="0" fontId="19" fillId="9" borderId="14" xfId="0" applyFont="1" applyFill="1" applyBorder="1" applyAlignment="1">
      <alignment horizontal="center"/>
    </xf>
    <xf numFmtId="1" fontId="19" fillId="2" borderId="4" xfId="0" applyNumberFormat="1" applyFont="1" applyFill="1" applyBorder="1" applyAlignment="1">
      <alignment horizontal="center"/>
    </xf>
    <xf numFmtId="0" fontId="19" fillId="2" borderId="1" xfId="0" applyFont="1" applyFill="1" applyBorder="1" applyAlignment="1">
      <alignment horizontal="center"/>
    </xf>
    <xf numFmtId="3" fontId="19" fillId="4" borderId="1" xfId="0" applyNumberFormat="1" applyFont="1" applyFill="1" applyBorder="1" applyAlignment="1">
      <alignment horizontal="center" vertical="center"/>
    </xf>
    <xf numFmtId="3" fontId="27" fillId="4" borderId="0" xfId="0" applyNumberFormat="1" applyFont="1" applyFill="1" applyBorder="1" applyAlignment="1">
      <alignment horizontal="center"/>
    </xf>
    <xf numFmtId="3" fontId="19" fillId="4" borderId="3" xfId="0" applyNumberFormat="1" applyFont="1" applyFill="1" applyBorder="1" applyAlignment="1">
      <alignment horizontal="center"/>
    </xf>
    <xf numFmtId="3" fontId="27" fillId="4" borderId="9" xfId="0" applyNumberFormat="1" applyFont="1" applyFill="1" applyBorder="1" applyAlignment="1">
      <alignment horizontal="center"/>
    </xf>
    <xf numFmtId="3" fontId="27" fillId="4" borderId="11" xfId="0" applyNumberFormat="1" applyFont="1" applyFill="1" applyBorder="1" applyAlignment="1">
      <alignment horizontal="center"/>
    </xf>
    <xf numFmtId="3" fontId="27" fillId="4" borderId="8" xfId="0" applyNumberFormat="1" applyFont="1" applyFill="1" applyBorder="1" applyAlignment="1">
      <alignment horizontal="center"/>
    </xf>
    <xf numFmtId="3" fontId="19" fillId="4" borderId="1" xfId="0" applyNumberFormat="1" applyFont="1" applyFill="1" applyBorder="1" applyAlignment="1">
      <alignment horizontal="center"/>
    </xf>
    <xf numFmtId="3" fontId="27" fillId="4" borderId="10" xfId="0" applyNumberFormat="1" applyFont="1" applyFill="1" applyBorder="1" applyAlignment="1">
      <alignment horizontal="center"/>
    </xf>
    <xf numFmtId="3" fontId="27" fillId="4" borderId="14" xfId="0" applyNumberFormat="1" applyFont="1" applyFill="1" applyBorder="1" applyAlignment="1">
      <alignment horizontal="center"/>
    </xf>
    <xf numFmtId="3" fontId="27" fillId="4" borderId="15" xfId="0" applyNumberFormat="1" applyFont="1" applyFill="1" applyBorder="1" applyAlignment="1">
      <alignment horizontal="center"/>
    </xf>
    <xf numFmtId="3" fontId="19" fillId="4" borderId="8" xfId="0" applyNumberFormat="1" applyFont="1" applyFill="1" applyBorder="1" applyAlignment="1">
      <alignment horizontal="center"/>
    </xf>
    <xf numFmtId="3" fontId="19" fillId="4" borderId="11" xfId="0" applyNumberFormat="1" applyFont="1" applyFill="1" applyBorder="1" applyAlignment="1">
      <alignment horizontal="center" vertical="center"/>
    </xf>
    <xf numFmtId="3" fontId="19" fillId="4" borderId="8" xfId="0" applyNumberFormat="1" applyFont="1" applyFill="1" applyBorder="1" applyAlignment="1">
      <alignment horizontal="center" vertical="center"/>
    </xf>
    <xf numFmtId="3" fontId="27" fillId="4" borderId="12" xfId="0" applyNumberFormat="1" applyFont="1" applyFill="1" applyBorder="1" applyAlignment="1">
      <alignment horizontal="center"/>
    </xf>
    <xf numFmtId="3" fontId="27" fillId="4" borderId="13" xfId="0" applyNumberFormat="1" applyFont="1" applyFill="1" applyBorder="1" applyAlignment="1">
      <alignment horizontal="center"/>
    </xf>
    <xf numFmtId="3" fontId="27" fillId="4" borderId="6" xfId="0" applyNumberFormat="1" applyFont="1" applyFill="1" applyBorder="1" applyAlignment="1">
      <alignment horizontal="center"/>
    </xf>
    <xf numFmtId="3" fontId="27" fillId="2" borderId="6" xfId="0" applyNumberFormat="1" applyFont="1" applyFill="1" applyBorder="1" applyAlignment="1">
      <alignment horizontal="center"/>
    </xf>
    <xf numFmtId="3" fontId="19" fillId="4" borderId="6" xfId="0" applyNumberFormat="1" applyFont="1" applyFill="1" applyBorder="1" applyAlignment="1">
      <alignment horizontal="center"/>
    </xf>
    <xf numFmtId="3" fontId="19" fillId="4" borderId="15" xfId="0" applyNumberFormat="1" applyFont="1" applyFill="1" applyBorder="1" applyAlignment="1">
      <alignment horizontal="center"/>
    </xf>
    <xf numFmtId="3" fontId="19" fillId="2" borderId="6" xfId="0" applyNumberFormat="1" applyFont="1" applyFill="1" applyBorder="1" applyAlignment="1">
      <alignment horizontal="center"/>
    </xf>
    <xf numFmtId="3" fontId="27" fillId="2" borderId="9" xfId="0" applyNumberFormat="1" applyFont="1" applyFill="1" applyBorder="1" applyAlignment="1">
      <alignment horizontal="center"/>
    </xf>
    <xf numFmtId="3" fontId="19" fillId="2" borderId="9" xfId="0" applyNumberFormat="1" applyFont="1" applyFill="1" applyBorder="1" applyAlignment="1">
      <alignment horizontal="center"/>
    </xf>
    <xf numFmtId="3" fontId="19" fillId="4" borderId="4" xfId="0" applyNumberFormat="1" applyFont="1" applyFill="1" applyBorder="1" applyAlignment="1">
      <alignment horizontal="center"/>
    </xf>
    <xf numFmtId="3" fontId="19" fillId="2" borderId="8" xfId="0" applyNumberFormat="1" applyFont="1" applyFill="1" applyBorder="1" applyAlignment="1">
      <alignment horizontal="center"/>
    </xf>
    <xf numFmtId="3" fontId="27" fillId="2" borderId="11" xfId="0" applyNumberFormat="1" applyFont="1" applyFill="1" applyBorder="1" applyAlignment="1">
      <alignment horizontal="center"/>
    </xf>
    <xf numFmtId="3" fontId="19" fillId="2" borderId="11" xfId="0" applyNumberFormat="1" applyFont="1" applyFill="1" applyBorder="1" applyAlignment="1">
      <alignment horizontal="center"/>
    </xf>
    <xf numFmtId="3" fontId="19" fillId="0" borderId="8" xfId="0" applyNumberFormat="1" applyFont="1" applyFill="1" applyBorder="1" applyAlignment="1">
      <alignment horizontal="center"/>
    </xf>
    <xf numFmtId="2" fontId="27" fillId="4" borderId="1" xfId="0" applyNumberFormat="1" applyFont="1" applyFill="1" applyBorder="1" applyAlignment="1">
      <alignment horizontal="center" vertical="center" wrapText="1"/>
    </xf>
    <xf numFmtId="2" fontId="19" fillId="4" borderId="1" xfId="0" applyNumberFormat="1" applyFont="1" applyFill="1" applyBorder="1" applyAlignment="1">
      <alignment horizontal="center"/>
    </xf>
    <xf numFmtId="3" fontId="19" fillId="4" borderId="9" xfId="0" applyNumberFormat="1" applyFont="1" applyFill="1" applyBorder="1" applyAlignment="1">
      <alignment horizontal="center"/>
    </xf>
    <xf numFmtId="3" fontId="19" fillId="4" borderId="11" xfId="0" applyNumberFormat="1" applyFont="1" applyFill="1" applyBorder="1" applyAlignment="1">
      <alignment horizontal="center"/>
    </xf>
    <xf numFmtId="0" fontId="19" fillId="4" borderId="1" xfId="0" applyFont="1" applyFill="1" applyBorder="1" applyAlignment="1">
      <alignment horizontal="center" vertical="center" wrapText="1"/>
    </xf>
    <xf numFmtId="49" fontId="27" fillId="2" borderId="0" xfId="0" applyNumberFormat="1" applyFont="1" applyFill="1" applyBorder="1" applyAlignment="1">
      <alignment horizontal="left" vertical="center" wrapText="1"/>
    </xf>
    <xf numFmtId="49" fontId="19" fillId="2" borderId="0" xfId="0" applyNumberFormat="1" applyFont="1" applyFill="1" applyBorder="1" applyAlignment="1">
      <alignment horizontal="center" vertical="center" wrapText="1"/>
    </xf>
    <xf numFmtId="49" fontId="19" fillId="2" borderId="0" xfId="0" applyNumberFormat="1" applyFont="1" applyFill="1" applyBorder="1" applyAlignment="1">
      <alignment horizontal="left" vertical="center" wrapText="1"/>
    </xf>
    <xf numFmtId="0" fontId="27" fillId="2" borderId="0" xfId="0" applyFont="1" applyFill="1" applyBorder="1" applyAlignment="1">
      <alignment horizontal="center" vertical="center" wrapText="1"/>
    </xf>
    <xf numFmtId="1" fontId="17" fillId="2" borderId="13" xfId="0" applyNumberFormat="1" applyFont="1" applyFill="1" applyBorder="1" applyAlignment="1">
      <alignment horizontal="center"/>
    </xf>
    <xf numFmtId="0" fontId="27" fillId="2" borderId="7" xfId="0" applyFont="1" applyFill="1" applyBorder="1" applyAlignment="1">
      <alignment horizontal="left"/>
    </xf>
    <xf numFmtId="0" fontId="27" fillId="2" borderId="15" xfId="0" applyFont="1" applyFill="1" applyBorder="1" applyAlignment="1">
      <alignment horizontal="right"/>
    </xf>
    <xf numFmtId="0" fontId="19" fillId="2" borderId="7" xfId="0" applyFont="1" applyFill="1" applyBorder="1" applyAlignment="1">
      <alignment horizontal="center"/>
    </xf>
    <xf numFmtId="0" fontId="16" fillId="2" borderId="7" xfId="0" applyFont="1" applyFill="1" applyBorder="1" applyAlignment="1">
      <alignment horizontal="center"/>
    </xf>
    <xf numFmtId="49" fontId="25" fillId="2" borderId="0" xfId="0" applyNumberFormat="1" applyFont="1" applyFill="1" applyBorder="1" applyAlignment="1">
      <alignment horizontal="left" vertical="top" wrapText="1"/>
    </xf>
    <xf numFmtId="0" fontId="28" fillId="2" borderId="0" xfId="0" applyFont="1" applyFill="1" applyBorder="1" applyAlignment="1"/>
    <xf numFmtId="0" fontId="17" fillId="2" borderId="13" xfId="0" applyFont="1" applyFill="1" applyBorder="1" applyAlignment="1">
      <alignment horizontal="left"/>
    </xf>
    <xf numFmtId="0" fontId="14" fillId="2" borderId="0" xfId="0" quotePrefix="1" applyFont="1" applyFill="1" applyBorder="1" applyAlignment="1">
      <alignment horizontal="left"/>
    </xf>
    <xf numFmtId="0" fontId="17" fillId="2" borderId="2" xfId="0" applyFont="1" applyFill="1" applyBorder="1" applyAlignment="1">
      <alignment horizontal="center" vertical="center"/>
    </xf>
    <xf numFmtId="0" fontId="17" fillId="2" borderId="1" xfId="0" applyFont="1" applyFill="1" applyBorder="1" applyAlignment="1">
      <alignment horizontal="left"/>
    </xf>
    <xf numFmtId="0" fontId="17" fillId="2" borderId="16" xfId="0" applyFont="1" applyFill="1" applyBorder="1" applyAlignment="1">
      <alignment horizontal="center" vertical="center"/>
    </xf>
    <xf numFmtId="0" fontId="17" fillId="2" borderId="4" xfId="0" quotePrefix="1" applyFont="1" applyFill="1" applyBorder="1" applyAlignment="1">
      <alignment horizontal="center" vertical="center"/>
    </xf>
    <xf numFmtId="0" fontId="17" fillId="2" borderId="16" xfId="0" quotePrefix="1" applyFont="1" applyFill="1" applyBorder="1" applyAlignment="1">
      <alignment horizontal="center" vertical="center"/>
    </xf>
    <xf numFmtId="0" fontId="17" fillId="2" borderId="17" xfId="0" applyFont="1" applyFill="1" applyBorder="1" applyAlignment="1">
      <alignment horizontal="center" vertical="center"/>
    </xf>
    <xf numFmtId="0" fontId="17" fillId="2" borderId="18" xfId="0" quotePrefix="1" applyFont="1" applyFill="1" applyBorder="1" applyAlignment="1">
      <alignment horizontal="center" vertical="center"/>
    </xf>
    <xf numFmtId="0" fontId="17" fillId="2" borderId="19" xfId="0" quotePrefix="1" applyFont="1" applyFill="1" applyBorder="1" applyAlignment="1">
      <alignment horizontal="center" vertical="center"/>
    </xf>
    <xf numFmtId="0" fontId="17" fillId="9" borderId="5" xfId="0" applyFont="1" applyFill="1" applyBorder="1" applyAlignment="1">
      <alignment horizontal="center"/>
    </xf>
    <xf numFmtId="0" fontId="17" fillId="9" borderId="9" xfId="0" applyFont="1" applyFill="1" applyBorder="1" applyAlignment="1">
      <alignment horizontal="left" vertical="center"/>
    </xf>
    <xf numFmtId="0" fontId="17" fillId="9" borderId="8" xfId="0" applyFont="1" applyFill="1" applyBorder="1" applyAlignment="1">
      <alignment horizontal="left" vertical="center"/>
    </xf>
    <xf numFmtId="49" fontId="25" fillId="9" borderId="0" xfId="0" applyNumberFormat="1" applyFont="1" applyFill="1" applyBorder="1" applyAlignment="1"/>
    <xf numFmtId="0" fontId="28" fillId="9" borderId="0" xfId="0" applyFont="1" applyFill="1" applyBorder="1" applyAlignment="1"/>
    <xf numFmtId="49" fontId="27" fillId="9" borderId="0" xfId="0" applyNumberFormat="1" applyFont="1" applyFill="1" applyBorder="1" applyAlignment="1">
      <alignment horizontal="left" vertical="center" wrapText="1"/>
    </xf>
    <xf numFmtId="0" fontId="17" fillId="2" borderId="0" xfId="0" quotePrefix="1" applyFont="1" applyFill="1" applyAlignment="1">
      <alignment horizontal="left"/>
    </xf>
    <xf numFmtId="0" fontId="27" fillId="2" borderId="0" xfId="0" quotePrefix="1" applyFont="1" applyFill="1" applyBorder="1"/>
    <xf numFmtId="0" fontId="17" fillId="2" borderId="0" xfId="0" applyFont="1" applyFill="1" applyBorder="1" applyAlignment="1">
      <alignment horizontal="center" vertical="center"/>
    </xf>
    <xf numFmtId="0" fontId="17" fillId="2" borderId="0" xfId="0" applyFont="1" applyFill="1" applyBorder="1" applyAlignment="1">
      <alignment horizontal="left" vertical="center" wrapText="1"/>
    </xf>
    <xf numFmtId="49" fontId="14" fillId="2" borderId="0" xfId="0" quotePrefix="1" applyNumberFormat="1" applyFont="1" applyFill="1" applyBorder="1" applyAlignment="1">
      <alignment horizontal="left"/>
    </xf>
    <xf numFmtId="0" fontId="25" fillId="2" borderId="0" xfId="0" applyFont="1" applyFill="1" applyBorder="1"/>
    <xf numFmtId="0" fontId="35" fillId="2" borderId="0" xfId="0" applyFont="1" applyFill="1" applyAlignment="1">
      <alignment horizontal="left"/>
    </xf>
    <xf numFmtId="0" fontId="28" fillId="2" borderId="0" xfId="0" applyFont="1" applyFill="1" applyAlignment="1">
      <alignment horizontal="left"/>
    </xf>
    <xf numFmtId="0" fontId="16" fillId="2" borderId="0" xfId="0" applyFont="1" applyFill="1" applyAlignment="1">
      <alignment horizontal="left"/>
    </xf>
    <xf numFmtId="0" fontId="20" fillId="2" borderId="0" xfId="0" applyFont="1" applyFill="1"/>
    <xf numFmtId="2" fontId="27" fillId="4" borderId="1" xfId="0" applyNumberFormat="1" applyFont="1" applyFill="1" applyBorder="1" applyAlignment="1">
      <alignment horizontal="center"/>
    </xf>
    <xf numFmtId="0" fontId="8" fillId="3" borderId="0" xfId="0" quotePrefix="1" applyFont="1" applyFill="1"/>
    <xf numFmtId="0" fontId="27" fillId="3" borderId="0" xfId="0" applyFont="1" applyFill="1"/>
    <xf numFmtId="0" fontId="25" fillId="3" borderId="0" xfId="0" applyFont="1" applyFill="1"/>
    <xf numFmtId="0" fontId="37" fillId="3" borderId="0" xfId="0" applyFont="1" applyFill="1"/>
    <xf numFmtId="0" fontId="27" fillId="3" borderId="0" xfId="0" applyFont="1" applyFill="1" applyBorder="1"/>
    <xf numFmtId="0" fontId="38" fillId="3" borderId="0" xfId="0" applyFont="1" applyFill="1"/>
    <xf numFmtId="0" fontId="25" fillId="10" borderId="0" xfId="0" applyFont="1" applyFill="1"/>
    <xf numFmtId="0" fontId="27" fillId="10" borderId="0" xfId="0" applyFont="1" applyFill="1"/>
    <xf numFmtId="0" fontId="27" fillId="2" borderId="0" xfId="0" applyFont="1" applyFill="1" applyBorder="1" applyAlignment="1" applyProtection="1">
      <alignment horizontal="left"/>
      <protection locked="0"/>
    </xf>
    <xf numFmtId="0" fontId="19" fillId="6" borderId="0" xfId="0" applyFont="1" applyFill="1" applyAlignment="1" applyProtection="1">
      <alignment horizontal="left"/>
      <protection locked="0"/>
    </xf>
    <xf numFmtId="2" fontId="27" fillId="6" borderId="11" xfId="0" applyNumberFormat="1" applyFont="1" applyFill="1" applyBorder="1" applyAlignment="1" applyProtection="1">
      <alignment horizontal="center"/>
      <protection locked="0"/>
    </xf>
    <xf numFmtId="3" fontId="27" fillId="6" borderId="11" xfId="0" applyNumberFormat="1" applyFont="1" applyFill="1" applyBorder="1" applyAlignment="1" applyProtection="1">
      <alignment horizontal="center"/>
      <protection locked="0"/>
    </xf>
    <xf numFmtId="1" fontId="19" fillId="8" borderId="15" xfId="0" applyNumberFormat="1" applyFont="1" applyFill="1" applyBorder="1" applyAlignment="1" applyProtection="1">
      <alignment horizontal="center"/>
      <protection locked="0"/>
    </xf>
    <xf numFmtId="2" fontId="19" fillId="8" borderId="4" xfId="0" applyNumberFormat="1" applyFont="1" applyFill="1" applyBorder="1" applyAlignment="1" applyProtection="1">
      <alignment horizontal="center"/>
      <protection locked="0"/>
    </xf>
    <xf numFmtId="0" fontId="27" fillId="6" borderId="13" xfId="0" applyFont="1" applyFill="1" applyBorder="1" applyAlignment="1" applyProtection="1">
      <alignment horizontal="left"/>
      <protection locked="0"/>
    </xf>
    <xf numFmtId="0" fontId="27" fillId="6" borderId="0" xfId="0" applyFont="1" applyFill="1" applyBorder="1" applyAlignment="1" applyProtection="1">
      <alignment horizontal="right"/>
      <protection locked="0"/>
    </xf>
    <xf numFmtId="49" fontId="27" fillId="6" borderId="13" xfId="0" applyNumberFormat="1" applyFont="1" applyFill="1" applyBorder="1" applyAlignment="1" applyProtection="1">
      <protection locked="0"/>
    </xf>
    <xf numFmtId="0" fontId="28" fillId="6" borderId="0" xfId="0" applyFont="1" applyFill="1" applyBorder="1" applyProtection="1">
      <protection locked="0"/>
    </xf>
    <xf numFmtId="0" fontId="19" fillId="4" borderId="0" xfId="0" applyFont="1" applyFill="1" applyAlignment="1">
      <alignment horizontal="left"/>
    </xf>
    <xf numFmtId="0" fontId="19" fillId="4" borderId="0" xfId="0" applyFont="1" applyFill="1" applyBorder="1" applyAlignment="1">
      <alignment horizontal="left"/>
    </xf>
    <xf numFmtId="0" fontId="27" fillId="6" borderId="6" xfId="0" applyFont="1" applyFill="1" applyBorder="1" applyAlignment="1" applyProtection="1">
      <alignment horizontal="left"/>
      <protection locked="0"/>
    </xf>
    <xf numFmtId="0" fontId="28" fillId="6" borderId="15" xfId="0" applyFont="1" applyFill="1" applyBorder="1" applyAlignment="1" applyProtection="1">
      <alignment horizontal="left"/>
      <protection locked="0"/>
    </xf>
    <xf numFmtId="1" fontId="27" fillId="6" borderId="9" xfId="0" applyNumberFormat="1" applyFont="1" applyFill="1" applyBorder="1" applyAlignment="1" applyProtection="1">
      <alignment horizontal="center"/>
      <protection locked="0"/>
    </xf>
    <xf numFmtId="3" fontId="27" fillId="6" borderId="12" xfId="0" applyNumberFormat="1" applyFont="1" applyFill="1" applyBorder="1" applyAlignment="1" applyProtection="1">
      <alignment horizontal="center"/>
      <protection locked="0"/>
    </xf>
    <xf numFmtId="1" fontId="27" fillId="6" borderId="11" xfId="0" applyNumberFormat="1" applyFont="1" applyFill="1" applyBorder="1" applyAlignment="1" applyProtection="1">
      <alignment horizontal="center"/>
      <protection locked="0"/>
    </xf>
    <xf numFmtId="3" fontId="27" fillId="6" borderId="13" xfId="0" applyNumberFormat="1" applyFont="1" applyFill="1" applyBorder="1" applyAlignment="1" applyProtection="1">
      <alignment horizontal="center"/>
      <protection locked="0"/>
    </xf>
    <xf numFmtId="1" fontId="27" fillId="6" borderId="8" xfId="0" applyNumberFormat="1" applyFont="1" applyFill="1" applyBorder="1" applyAlignment="1" applyProtection="1">
      <alignment horizontal="center"/>
      <protection locked="0"/>
    </xf>
    <xf numFmtId="3" fontId="27" fillId="6" borderId="6" xfId="0" applyNumberFormat="1" applyFont="1" applyFill="1" applyBorder="1" applyAlignment="1" applyProtection="1">
      <alignment horizontal="center"/>
      <protection locked="0"/>
    </xf>
    <xf numFmtId="3" fontId="27" fillId="6" borderId="9" xfId="0" applyNumberFormat="1" applyFont="1" applyFill="1" applyBorder="1" applyAlignment="1" applyProtection="1">
      <alignment horizontal="center"/>
      <protection locked="0"/>
    </xf>
    <xf numFmtId="3" fontId="27" fillId="6" borderId="8" xfId="0" applyNumberFormat="1" applyFont="1" applyFill="1" applyBorder="1" applyAlignment="1" applyProtection="1">
      <alignment horizontal="center"/>
      <protection locked="0"/>
    </xf>
    <xf numFmtId="1" fontId="27" fillId="8" borderId="9" xfId="0" applyNumberFormat="1" applyFont="1" applyFill="1" applyBorder="1" applyAlignment="1" applyProtection="1">
      <alignment horizontal="center"/>
      <protection locked="0"/>
    </xf>
    <xf numFmtId="2" fontId="27" fillId="8" borderId="9" xfId="0" applyNumberFormat="1" applyFont="1" applyFill="1" applyBorder="1" applyAlignment="1" applyProtection="1">
      <alignment horizontal="center"/>
      <protection locked="0"/>
    </xf>
    <xf numFmtId="1" fontId="27" fillId="8" borderId="11" xfId="0" applyNumberFormat="1" applyFont="1" applyFill="1" applyBorder="1" applyAlignment="1" applyProtection="1">
      <alignment horizontal="center"/>
      <protection locked="0"/>
    </xf>
    <xf numFmtId="2" fontId="27" fillId="8" borderId="11" xfId="0" applyNumberFormat="1" applyFont="1" applyFill="1" applyBorder="1" applyAlignment="1" applyProtection="1">
      <alignment horizontal="center"/>
      <protection locked="0"/>
    </xf>
    <xf numFmtId="2" fontId="27" fillId="6" borderId="8" xfId="0" applyNumberFormat="1" applyFont="1" applyFill="1" applyBorder="1" applyAlignment="1" applyProtection="1">
      <alignment horizontal="center"/>
      <protection locked="0"/>
    </xf>
    <xf numFmtId="2" fontId="27" fillId="8" borderId="14" xfId="0" applyNumberFormat="1" applyFont="1" applyFill="1" applyBorder="1" applyAlignment="1" applyProtection="1">
      <alignment horizontal="center"/>
      <protection locked="0"/>
    </xf>
    <xf numFmtId="1" fontId="27" fillId="8" borderId="13" xfId="0" applyNumberFormat="1" applyFont="1" applyFill="1" applyBorder="1" applyAlignment="1" applyProtection="1">
      <alignment horizontal="center"/>
      <protection locked="0"/>
    </xf>
    <xf numFmtId="1" fontId="27" fillId="6" borderId="6" xfId="0" applyNumberFormat="1" applyFont="1" applyFill="1" applyBorder="1" applyAlignment="1" applyProtection="1">
      <alignment horizontal="center"/>
      <protection locked="0"/>
    </xf>
    <xf numFmtId="1" fontId="27" fillId="8" borderId="12" xfId="0" applyNumberFormat="1" applyFont="1" applyFill="1" applyBorder="1" applyAlignment="1" applyProtection="1">
      <alignment horizontal="center"/>
      <protection locked="0"/>
    </xf>
    <xf numFmtId="1" fontId="27" fillId="8" borderId="0" xfId="0" applyNumberFormat="1" applyFont="1" applyFill="1" applyBorder="1" applyAlignment="1" applyProtection="1">
      <alignment horizontal="center"/>
      <protection locked="0"/>
    </xf>
    <xf numFmtId="2" fontId="27" fillId="8" borderId="13" xfId="0" applyNumberFormat="1" applyFont="1" applyFill="1" applyBorder="1" applyAlignment="1" applyProtection="1">
      <alignment horizontal="center"/>
      <protection locked="0"/>
    </xf>
    <xf numFmtId="2" fontId="27" fillId="6" borderId="6" xfId="0" applyNumberFormat="1" applyFont="1" applyFill="1" applyBorder="1" applyAlignment="1" applyProtection="1">
      <alignment horizontal="center"/>
      <protection locked="0"/>
    </xf>
    <xf numFmtId="2" fontId="27" fillId="8" borderId="12" xfId="0" applyNumberFormat="1" applyFont="1" applyFill="1" applyBorder="1" applyAlignment="1" applyProtection="1">
      <alignment horizontal="center"/>
    </xf>
    <xf numFmtId="2" fontId="27" fillId="8" borderId="11" xfId="0" applyNumberFormat="1" applyFont="1" applyFill="1" applyBorder="1" applyAlignment="1" applyProtection="1">
      <alignment horizontal="center"/>
    </xf>
    <xf numFmtId="0" fontId="27" fillId="6" borderId="12" xfId="0" applyFont="1" applyFill="1" applyBorder="1" applyAlignment="1" applyProtection="1">
      <alignment horizontal="left"/>
      <protection locked="0"/>
    </xf>
    <xf numFmtId="0" fontId="27" fillId="6" borderId="10" xfId="0" applyFont="1" applyFill="1" applyBorder="1" applyAlignment="1" applyProtection="1">
      <alignment horizontal="right"/>
      <protection locked="0"/>
    </xf>
    <xf numFmtId="0" fontId="27" fillId="6" borderId="14" xfId="0" applyFont="1" applyFill="1" applyBorder="1" applyAlignment="1" applyProtection="1">
      <alignment horizontal="right"/>
      <protection locked="0"/>
    </xf>
    <xf numFmtId="2" fontId="27" fillId="8" borderId="2" xfId="0" applyNumberFormat="1" applyFont="1" applyFill="1" applyBorder="1" applyAlignment="1" applyProtection="1">
      <alignment horizontal="center"/>
      <protection locked="0"/>
    </xf>
    <xf numFmtId="2" fontId="27" fillId="8" borderId="0" xfId="0" applyNumberFormat="1" applyFont="1" applyFill="1" applyBorder="1" applyAlignment="1" applyProtection="1">
      <alignment horizontal="center"/>
      <protection locked="0"/>
    </xf>
    <xf numFmtId="2" fontId="27" fillId="6" borderId="7" xfId="0" applyNumberFormat="1" applyFont="1" applyFill="1" applyBorder="1" applyAlignment="1" applyProtection="1">
      <alignment horizontal="center"/>
      <protection locked="0"/>
    </xf>
    <xf numFmtId="2" fontId="27" fillId="6" borderId="14" xfId="0" applyNumberFormat="1" applyFont="1" applyFill="1" applyBorder="1" applyAlignment="1" applyProtection="1">
      <alignment horizontal="center"/>
      <protection locked="0"/>
    </xf>
    <xf numFmtId="1" fontId="27" fillId="8" borderId="2" xfId="0" applyNumberFormat="1" applyFont="1" applyFill="1" applyBorder="1" applyAlignment="1" applyProtection="1">
      <alignment horizontal="center"/>
      <protection locked="0"/>
    </xf>
    <xf numFmtId="1" fontId="27" fillId="6" borderId="15" xfId="0" applyNumberFormat="1" applyFont="1" applyFill="1" applyBorder="1" applyAlignment="1" applyProtection="1">
      <alignment horizontal="center"/>
      <protection locked="0"/>
    </xf>
    <xf numFmtId="1" fontId="27" fillId="6" borderId="12" xfId="0" applyNumberFormat="1" applyFont="1" applyFill="1" applyBorder="1" applyAlignment="1" applyProtection="1">
      <alignment horizontal="center"/>
      <protection locked="0"/>
    </xf>
    <xf numFmtId="2" fontId="27" fillId="6" borderId="9" xfId="0" applyNumberFormat="1" applyFont="1" applyFill="1" applyBorder="1" applyAlignment="1" applyProtection="1">
      <alignment horizontal="center"/>
      <protection locked="0"/>
    </xf>
    <xf numFmtId="1" fontId="27" fillId="6" borderId="13" xfId="0" applyNumberFormat="1" applyFont="1" applyFill="1" applyBorder="1" applyAlignment="1" applyProtection="1">
      <alignment horizontal="center"/>
      <protection locked="0"/>
    </xf>
    <xf numFmtId="3" fontId="27" fillId="6" borderId="9" xfId="0" applyNumberFormat="1" applyFont="1" applyFill="1" applyBorder="1" applyAlignment="1" applyProtection="1">
      <alignment horizontal="center" vertical="center"/>
      <protection locked="0"/>
    </xf>
    <xf numFmtId="3" fontId="27" fillId="6" borderId="11" xfId="0" applyNumberFormat="1" applyFont="1" applyFill="1" applyBorder="1" applyAlignment="1" applyProtection="1">
      <alignment horizontal="center" vertical="center"/>
      <protection locked="0"/>
    </xf>
    <xf numFmtId="3" fontId="27" fillId="6" borderId="8" xfId="0" applyNumberFormat="1" applyFont="1" applyFill="1" applyBorder="1" applyAlignment="1" applyProtection="1">
      <alignment horizontal="center" vertical="center"/>
      <protection locked="0"/>
    </xf>
    <xf numFmtId="3" fontId="28" fillId="6" borderId="11" xfId="0" applyNumberFormat="1" applyFont="1" applyFill="1" applyBorder="1" applyProtection="1">
      <protection locked="0"/>
    </xf>
    <xf numFmtId="0" fontId="27" fillId="6" borderId="0" xfId="0" applyFont="1" applyFill="1" applyBorder="1" applyAlignment="1" applyProtection="1">
      <alignment horizontal="left"/>
      <protection locked="0"/>
    </xf>
    <xf numFmtId="2" fontId="19" fillId="8" borderId="0" xfId="0" applyNumberFormat="1" applyFont="1" applyFill="1" applyBorder="1" applyAlignment="1" applyProtection="1">
      <alignment horizontal="center"/>
      <protection locked="0"/>
    </xf>
    <xf numFmtId="0" fontId="19" fillId="6" borderId="1" xfId="0" applyFont="1" applyFill="1" applyBorder="1" applyAlignment="1" applyProtection="1">
      <alignment horizontal="center" vertical="center" wrapText="1"/>
      <protection locked="0"/>
    </xf>
    <xf numFmtId="183" fontId="27" fillId="6" borderId="1" xfId="0" applyNumberFormat="1" applyFont="1" applyFill="1" applyBorder="1" applyAlignment="1" applyProtection="1">
      <alignment horizontal="center" vertical="center" wrapText="1"/>
      <protection locked="0"/>
    </xf>
    <xf numFmtId="1" fontId="19" fillId="6" borderId="1" xfId="0" applyNumberFormat="1" applyFont="1" applyFill="1" applyBorder="1" applyAlignment="1" applyProtection="1">
      <alignment horizontal="center" vertical="center"/>
      <protection locked="0"/>
    </xf>
    <xf numFmtId="183" fontId="27" fillId="6" borderId="1" xfId="0" applyNumberFormat="1" applyFont="1" applyFill="1" applyBorder="1" applyAlignment="1" applyProtection="1">
      <alignment horizontal="center" vertical="center"/>
      <protection locked="0"/>
    </xf>
    <xf numFmtId="2" fontId="27" fillId="6" borderId="8" xfId="0" applyNumberFormat="1" applyFont="1" applyFill="1" applyBorder="1" applyAlignment="1" applyProtection="1">
      <alignment horizontal="center" vertical="center" wrapText="1"/>
      <protection locked="0"/>
    </xf>
    <xf numFmtId="2" fontId="27" fillId="6" borderId="1" xfId="0" applyNumberFormat="1" applyFont="1" applyFill="1" applyBorder="1" applyAlignment="1" applyProtection="1">
      <alignment horizontal="center" vertical="center" wrapText="1"/>
      <protection locked="0"/>
    </xf>
    <xf numFmtId="2" fontId="27" fillId="6" borderId="1" xfId="0" applyNumberFormat="1" applyFont="1" applyFill="1" applyBorder="1" applyAlignment="1" applyProtection="1">
      <alignment horizontal="center" vertical="center"/>
      <protection locked="0"/>
    </xf>
    <xf numFmtId="0" fontId="16" fillId="2" borderId="1" xfId="0" applyNumberFormat="1" applyFont="1" applyFill="1" applyBorder="1" applyAlignment="1" applyProtection="1">
      <alignment horizontal="left" vertical="center" wrapText="1"/>
    </xf>
    <xf numFmtId="0" fontId="28" fillId="2" borderId="0" xfId="0" applyFont="1" applyFill="1" applyBorder="1" applyAlignment="1">
      <alignment horizontal="left"/>
    </xf>
    <xf numFmtId="0" fontId="27" fillId="2" borderId="13" xfId="0" applyFont="1" applyFill="1" applyBorder="1" applyAlignment="1" applyProtection="1">
      <alignment horizontal="left"/>
      <protection locked="0"/>
    </xf>
    <xf numFmtId="2" fontId="19" fillId="4" borderId="5" xfId="0" applyNumberFormat="1" applyFont="1" applyFill="1" applyBorder="1" applyAlignment="1">
      <alignment horizontal="center"/>
    </xf>
    <xf numFmtId="49" fontId="14" fillId="2" borderId="0" xfId="0" applyNumberFormat="1" applyFont="1" applyFill="1" applyBorder="1" applyAlignment="1"/>
    <xf numFmtId="0" fontId="19" fillId="9" borderId="13" xfId="0" applyFont="1" applyFill="1" applyBorder="1" applyAlignment="1">
      <alignment horizontal="center" wrapText="1"/>
    </xf>
    <xf numFmtId="0" fontId="19" fillId="9" borderId="13" xfId="0" applyFont="1" applyFill="1" applyBorder="1" applyAlignment="1">
      <alignment horizontal="center"/>
    </xf>
    <xf numFmtId="2" fontId="19" fillId="4" borderId="12" xfId="0" applyNumberFormat="1" applyFont="1" applyFill="1" applyBorder="1" applyAlignment="1">
      <alignment horizontal="center"/>
    </xf>
    <xf numFmtId="2" fontId="19" fillId="4" borderId="13" xfId="0" applyNumberFormat="1" applyFont="1" applyFill="1" applyBorder="1" applyAlignment="1">
      <alignment horizontal="center"/>
    </xf>
    <xf numFmtId="0" fontId="28" fillId="2" borderId="20" xfId="0" applyFont="1" applyFill="1" applyBorder="1" applyAlignment="1">
      <alignment horizontal="center"/>
    </xf>
    <xf numFmtId="0" fontId="19" fillId="2" borderId="21" xfId="0" applyFont="1" applyFill="1" applyBorder="1" applyAlignment="1">
      <alignment horizontal="center" wrapText="1"/>
    </xf>
    <xf numFmtId="0" fontId="19" fillId="2" borderId="22" xfId="0" applyFont="1" applyFill="1" applyBorder="1" applyAlignment="1">
      <alignment horizontal="center"/>
    </xf>
    <xf numFmtId="2" fontId="19" fillId="4" borderId="23" xfId="0" applyNumberFormat="1" applyFont="1" applyFill="1" applyBorder="1" applyAlignment="1">
      <alignment horizontal="center"/>
    </xf>
    <xf numFmtId="2" fontId="19" fillId="4" borderId="24" xfId="0" applyNumberFormat="1" applyFont="1" applyFill="1" applyBorder="1" applyAlignment="1">
      <alignment horizontal="center"/>
    </xf>
    <xf numFmtId="49" fontId="30" fillId="2" borderId="20" xfId="0" applyNumberFormat="1" applyFont="1" applyFill="1" applyBorder="1" applyAlignment="1">
      <alignment horizontal="right"/>
    </xf>
    <xf numFmtId="0" fontId="16" fillId="2" borderId="25" xfId="0" applyFont="1" applyFill="1" applyBorder="1" applyAlignment="1">
      <alignment horizontal="center" wrapText="1"/>
    </xf>
    <xf numFmtId="0" fontId="16" fillId="2" borderId="21" xfId="0" applyFont="1" applyFill="1" applyBorder="1" applyAlignment="1">
      <alignment horizontal="center"/>
    </xf>
    <xf numFmtId="0" fontId="16" fillId="2" borderId="26" xfId="0" applyFont="1" applyFill="1" applyBorder="1" applyAlignment="1">
      <alignment horizontal="center"/>
    </xf>
    <xf numFmtId="0" fontId="17" fillId="2" borderId="27" xfId="0" applyFont="1" applyFill="1" applyBorder="1" applyAlignment="1">
      <alignment vertical="top" wrapText="1"/>
    </xf>
    <xf numFmtId="0" fontId="17" fillId="2" borderId="28" xfId="0" applyFont="1" applyFill="1" applyBorder="1" applyAlignment="1">
      <alignment vertical="top" wrapText="1"/>
    </xf>
    <xf numFmtId="0" fontId="14" fillId="2" borderId="3" xfId="0" applyFont="1" applyFill="1" applyBorder="1"/>
    <xf numFmtId="3" fontId="19" fillId="6" borderId="3" xfId="0" applyNumberFormat="1" applyFont="1" applyFill="1" applyBorder="1" applyAlignment="1" applyProtection="1">
      <alignment horizontal="center"/>
      <protection locked="0"/>
    </xf>
    <xf numFmtId="0" fontId="16" fillId="2" borderId="4" xfId="0" applyFont="1" applyFill="1" applyBorder="1"/>
    <xf numFmtId="2" fontId="19" fillId="6" borderId="3" xfId="0" applyNumberFormat="1" applyFont="1" applyFill="1" applyBorder="1" applyAlignment="1" applyProtection="1">
      <alignment horizontal="center"/>
      <protection locked="0"/>
    </xf>
    <xf numFmtId="0" fontId="16" fillId="2" borderId="5" xfId="0" applyFont="1" applyFill="1" applyBorder="1"/>
    <xf numFmtId="0" fontId="26" fillId="7" borderId="5" xfId="0" applyFont="1" applyFill="1" applyBorder="1" applyAlignment="1">
      <alignment horizontal="center"/>
    </xf>
    <xf numFmtId="0" fontId="26" fillId="7" borderId="3" xfId="0" applyFont="1" applyFill="1" applyBorder="1" applyAlignment="1">
      <alignment horizontal="center"/>
    </xf>
    <xf numFmtId="0" fontId="26" fillId="7" borderId="4" xfId="0" applyFont="1" applyFill="1" applyBorder="1" applyAlignment="1">
      <alignment horizontal="center"/>
    </xf>
    <xf numFmtId="0" fontId="27" fillId="2" borderId="0" xfId="0" applyFont="1" applyFill="1" applyBorder="1" applyAlignment="1" applyProtection="1">
      <alignment horizontal="left"/>
      <protection locked="0"/>
    </xf>
    <xf numFmtId="0" fontId="27" fillId="2" borderId="0" xfId="0" applyFont="1" applyFill="1" applyBorder="1" applyAlignment="1">
      <alignment horizontal="left" wrapText="1"/>
    </xf>
    <xf numFmtId="0" fontId="0" fillId="0" borderId="0" xfId="0" applyAlignment="1">
      <alignment wrapText="1"/>
    </xf>
    <xf numFmtId="49" fontId="16" fillId="2" borderId="0" xfId="0" applyNumberFormat="1" applyFont="1" applyFill="1" applyBorder="1" applyAlignment="1">
      <alignment horizontal="center"/>
    </xf>
    <xf numFmtId="0" fontId="25" fillId="2" borderId="0" xfId="0" applyFont="1" applyFill="1" applyAlignment="1">
      <alignment horizontal="left"/>
    </xf>
    <xf numFmtId="49" fontId="14" fillId="2" borderId="0" xfId="0" applyNumberFormat="1" applyFont="1" applyFill="1" applyBorder="1" applyAlignment="1">
      <alignment horizontal="center"/>
    </xf>
    <xf numFmtId="49" fontId="27" fillId="2" borderId="0" xfId="0" applyNumberFormat="1" applyFont="1" applyFill="1" applyBorder="1" applyAlignment="1">
      <alignment horizontal="center"/>
    </xf>
    <xf numFmtId="0" fontId="14" fillId="2" borderId="0" xfId="0" applyFont="1" applyFill="1" applyBorder="1" applyAlignment="1">
      <alignment horizontal="left" wrapText="1"/>
    </xf>
    <xf numFmtId="0" fontId="20" fillId="2" borderId="0" xfId="0" applyFont="1" applyFill="1" applyBorder="1" applyAlignment="1">
      <alignment horizontal="left" wrapText="1"/>
    </xf>
    <xf numFmtId="0" fontId="20" fillId="2" borderId="0" xfId="0" applyFont="1" applyFill="1" applyAlignment="1">
      <alignment horizontal="left" wrapText="1"/>
    </xf>
    <xf numFmtId="49" fontId="25" fillId="9" borderId="12" xfId="0" applyNumberFormat="1" applyFont="1" applyFill="1" applyBorder="1" applyAlignment="1">
      <alignment horizontal="left" vertical="top" wrapText="1"/>
    </xf>
    <xf numFmtId="49" fontId="25" fillId="9" borderId="10" xfId="0" applyNumberFormat="1" applyFont="1" applyFill="1" applyBorder="1" applyAlignment="1">
      <alignment horizontal="left" vertical="top" wrapText="1"/>
    </xf>
    <xf numFmtId="49" fontId="25" fillId="9" borderId="13" xfId="0" applyNumberFormat="1" applyFont="1" applyFill="1" applyBorder="1" applyAlignment="1">
      <alignment horizontal="left" vertical="top" wrapText="1"/>
    </xf>
    <xf numFmtId="49" fontId="25" fillId="9" borderId="14" xfId="0" applyNumberFormat="1" applyFont="1" applyFill="1" applyBorder="1" applyAlignment="1">
      <alignment horizontal="left" vertical="top" wrapText="1"/>
    </xf>
    <xf numFmtId="0" fontId="19" fillId="2" borderId="5" xfId="0" applyFont="1" applyFill="1" applyBorder="1" applyAlignment="1">
      <alignment horizontal="left" vertical="center" wrapText="1"/>
    </xf>
    <xf numFmtId="0" fontId="19" fillId="2" borderId="3" xfId="0" applyFont="1" applyFill="1" applyBorder="1" applyAlignment="1">
      <alignment horizontal="left" vertical="center" wrapText="1"/>
    </xf>
    <xf numFmtId="4" fontId="27" fillId="6" borderId="12" xfId="0" applyNumberFormat="1" applyFont="1" applyFill="1" applyBorder="1" applyAlignment="1" applyProtection="1">
      <alignment horizontal="center"/>
      <protection locked="0"/>
    </xf>
    <xf numFmtId="4" fontId="27" fillId="6" borderId="10" xfId="0" applyNumberFormat="1" applyFont="1" applyFill="1" applyBorder="1" applyAlignment="1" applyProtection="1">
      <alignment horizontal="center"/>
      <protection locked="0"/>
    </xf>
    <xf numFmtId="4" fontId="27" fillId="6" borderId="13" xfId="0" applyNumberFormat="1" applyFont="1" applyFill="1" applyBorder="1" applyAlignment="1" applyProtection="1">
      <alignment horizontal="center"/>
      <protection locked="0"/>
    </xf>
    <xf numFmtId="4" fontId="27" fillId="6" borderId="14" xfId="0" applyNumberFormat="1" applyFont="1" applyFill="1" applyBorder="1" applyAlignment="1" applyProtection="1">
      <alignment horizontal="center"/>
      <protection locked="0"/>
    </xf>
    <xf numFmtId="2" fontId="19" fillId="4" borderId="5" xfId="0" applyNumberFormat="1" applyFont="1" applyFill="1" applyBorder="1" applyAlignment="1">
      <alignment horizontal="center"/>
    </xf>
    <xf numFmtId="2" fontId="19" fillId="4" borderId="4" xfId="0" applyNumberFormat="1" applyFont="1" applyFill="1" applyBorder="1" applyAlignment="1">
      <alignment horizontal="center"/>
    </xf>
    <xf numFmtId="0" fontId="15" fillId="5" borderId="5" xfId="0" applyFont="1" applyFill="1" applyBorder="1" applyAlignment="1">
      <alignment horizontal="left"/>
    </xf>
    <xf numFmtId="0" fontId="15" fillId="5" borderId="3" xfId="0" applyFont="1" applyFill="1" applyBorder="1" applyAlignment="1">
      <alignment horizontal="left"/>
    </xf>
    <xf numFmtId="0" fontId="15" fillId="5" borderId="4" xfId="0" applyFont="1" applyFill="1" applyBorder="1" applyAlignment="1">
      <alignment horizontal="left"/>
    </xf>
    <xf numFmtId="0" fontId="19" fillId="9" borderId="12" xfId="0" applyFont="1" applyFill="1" applyBorder="1" applyAlignment="1">
      <alignment horizontal="center" wrapText="1"/>
    </xf>
    <xf numFmtId="0" fontId="19" fillId="9" borderId="2" xfId="0" applyFont="1" applyFill="1" applyBorder="1" applyAlignment="1">
      <alignment horizontal="center" wrapText="1"/>
    </xf>
    <xf numFmtId="0" fontId="27" fillId="9" borderId="10" xfId="0" applyFont="1" applyFill="1" applyBorder="1"/>
    <xf numFmtId="0" fontId="27" fillId="9" borderId="6" xfId="0" applyFont="1" applyFill="1" applyBorder="1"/>
    <xf numFmtId="0" fontId="27" fillId="9" borderId="15" xfId="0" applyFont="1" applyFill="1" applyBorder="1"/>
    <xf numFmtId="0" fontId="19" fillId="9" borderId="9" xfId="0" applyFont="1" applyFill="1" applyBorder="1" applyAlignment="1">
      <alignment horizontal="center" wrapText="1"/>
    </xf>
    <xf numFmtId="0" fontId="19" fillId="9" borderId="8" xfId="0" applyFont="1" applyFill="1" applyBorder="1" applyAlignment="1">
      <alignment horizontal="center" wrapText="1"/>
    </xf>
    <xf numFmtId="4" fontId="27" fillId="6" borderId="6" xfId="0" applyNumberFormat="1" applyFont="1" applyFill="1" applyBorder="1" applyAlignment="1" applyProtection="1">
      <alignment horizontal="center"/>
      <protection locked="0"/>
    </xf>
    <xf numFmtId="4" fontId="27" fillId="6" borderId="15" xfId="0" applyNumberFormat="1" applyFont="1" applyFill="1" applyBorder="1" applyAlignment="1" applyProtection="1">
      <alignment horizontal="center"/>
      <protection locked="0"/>
    </xf>
    <xf numFmtId="0" fontId="19" fillId="2" borderId="4" xfId="0" applyFont="1" applyFill="1" applyBorder="1" applyAlignment="1">
      <alignment horizontal="left" vertical="center" wrapText="1"/>
    </xf>
    <xf numFmtId="0" fontId="15" fillId="5" borderId="5" xfId="0" applyFont="1" applyFill="1" applyBorder="1" applyAlignment="1">
      <alignment horizontal="center"/>
    </xf>
    <xf numFmtId="0" fontId="15" fillId="5" borderId="3" xfId="0" applyFont="1" applyFill="1" applyBorder="1" applyAlignment="1">
      <alignment horizontal="center"/>
    </xf>
    <xf numFmtId="0" fontId="15" fillId="5" borderId="4" xfId="0" applyFont="1" applyFill="1" applyBorder="1" applyAlignment="1">
      <alignment horizontal="center"/>
    </xf>
    <xf numFmtId="0" fontId="19" fillId="9" borderId="10" xfId="0" applyFont="1" applyFill="1" applyBorder="1" applyAlignment="1">
      <alignment horizontal="center" wrapText="1"/>
    </xf>
    <xf numFmtId="49" fontId="36" fillId="9" borderId="9" xfId="0" applyNumberFormat="1" applyFont="1" applyFill="1" applyBorder="1" applyAlignment="1">
      <alignment horizontal="left" vertical="top" wrapText="1"/>
    </xf>
    <xf numFmtId="49" fontId="36" fillId="9" borderId="11" xfId="0" applyNumberFormat="1" applyFont="1" applyFill="1" applyBorder="1" applyAlignment="1">
      <alignment horizontal="left" vertical="top" wrapText="1"/>
    </xf>
    <xf numFmtId="49" fontId="20" fillId="2" borderId="0" xfId="0" applyNumberFormat="1" applyFont="1" applyFill="1" applyBorder="1" applyAlignment="1">
      <alignment horizontal="left" wrapText="1"/>
    </xf>
    <xf numFmtId="49" fontId="16" fillId="2" borderId="9" xfId="0" applyNumberFormat="1" applyFont="1" applyFill="1" applyBorder="1" applyAlignment="1">
      <alignment horizontal="center" vertical="center" wrapText="1"/>
    </xf>
    <xf numFmtId="49" fontId="16" fillId="2" borderId="11" xfId="0" applyNumberFormat="1" applyFont="1" applyFill="1" applyBorder="1" applyAlignment="1">
      <alignment horizontal="center" vertical="center" wrapText="1"/>
    </xf>
    <xf numFmtId="49" fontId="16" fillId="6" borderId="9" xfId="0" applyNumberFormat="1" applyFont="1" applyFill="1" applyBorder="1" applyAlignment="1" applyProtection="1">
      <alignment horizontal="center" vertical="center" wrapText="1"/>
      <protection locked="0"/>
    </xf>
    <xf numFmtId="49" fontId="16" fillId="6" borderId="11" xfId="0" applyNumberFormat="1" applyFont="1" applyFill="1" applyBorder="1" applyAlignment="1" applyProtection="1">
      <alignment horizontal="center" vertical="center" wrapText="1"/>
      <protection locked="0"/>
    </xf>
    <xf numFmtId="49" fontId="25" fillId="9" borderId="9" xfId="0" applyNumberFormat="1" applyFont="1" applyFill="1" applyBorder="1" applyAlignment="1">
      <alignment horizontal="left" vertical="top" wrapText="1"/>
    </xf>
    <xf numFmtId="0" fontId="0" fillId="0" borderId="11" xfId="0" applyBorder="1" applyAlignment="1">
      <alignment vertical="top" wrapText="1"/>
    </xf>
    <xf numFmtId="0" fontId="17" fillId="2" borderId="21" xfId="0" applyFont="1" applyFill="1" applyBorder="1" applyAlignment="1">
      <alignment vertical="top" wrapText="1"/>
    </xf>
    <xf numFmtId="0" fontId="0" fillId="0" borderId="26" xfId="0" applyBorder="1" applyAlignment="1">
      <alignment vertical="top" wrapText="1"/>
    </xf>
    <xf numFmtId="0" fontId="0" fillId="0" borderId="21" xfId="0" applyBorder="1" applyAlignment="1">
      <alignment vertical="top" wrapText="1"/>
    </xf>
    <xf numFmtId="0" fontId="0" fillId="0" borderId="21" xfId="0" applyBorder="1" applyAlignment="1">
      <alignment vertical="top"/>
    </xf>
    <xf numFmtId="0" fontId="0" fillId="0" borderId="26" xfId="0" applyBorder="1" applyAlignment="1">
      <alignment vertical="top"/>
    </xf>
    <xf numFmtId="0" fontId="17" fillId="2" borderId="27" xfId="0" applyNumberFormat="1" applyFont="1" applyFill="1" applyBorder="1" applyAlignment="1">
      <alignment horizontal="left" vertical="top" wrapText="1"/>
    </xf>
    <xf numFmtId="0" fontId="17" fillId="2" borderId="28" xfId="0" quotePrefix="1" applyNumberFormat="1" applyFont="1" applyFill="1" applyBorder="1" applyAlignment="1">
      <alignment horizontal="left" vertical="top" wrapText="1"/>
    </xf>
    <xf numFmtId="0" fontId="17" fillId="2" borderId="21" xfId="0" quotePrefix="1" applyNumberFormat="1" applyFont="1" applyFill="1" applyBorder="1" applyAlignment="1">
      <alignment horizontal="left" vertical="top" wrapText="1"/>
    </xf>
    <xf numFmtId="0" fontId="17" fillId="2" borderId="26" xfId="0" quotePrefix="1" applyNumberFormat="1" applyFont="1" applyFill="1" applyBorder="1" applyAlignment="1">
      <alignment horizontal="left" vertical="top" wrapText="1"/>
    </xf>
    <xf numFmtId="0" fontId="17" fillId="2" borderId="22" xfId="0" quotePrefix="1" applyNumberFormat="1" applyFont="1" applyFill="1" applyBorder="1" applyAlignment="1">
      <alignment horizontal="left" vertical="top" wrapText="1"/>
    </xf>
    <xf numFmtId="0" fontId="17" fillId="2" borderId="29" xfId="0" quotePrefix="1" applyNumberFormat="1" applyFont="1" applyFill="1" applyBorder="1" applyAlignment="1">
      <alignment horizontal="left" vertical="top" wrapText="1"/>
    </xf>
    <xf numFmtId="0" fontId="0" fillId="0" borderId="26" xfId="0" applyBorder="1" applyAlignment="1"/>
    <xf numFmtId="0" fontId="0" fillId="0" borderId="22" xfId="0" applyBorder="1" applyAlignment="1"/>
    <xf numFmtId="0" fontId="0" fillId="0" borderId="29" xfId="0" applyBorder="1" applyAlignment="1"/>
    <xf numFmtId="1" fontId="27" fillId="2" borderId="21" xfId="0" quotePrefix="1" applyNumberFormat="1" applyFont="1" applyFill="1" applyBorder="1" applyAlignment="1">
      <alignment vertical="top" wrapText="1"/>
    </xf>
    <xf numFmtId="0" fontId="0" fillId="0" borderId="21" xfId="0" applyBorder="1" applyAlignment="1"/>
    <xf numFmtId="0" fontId="0" fillId="0" borderId="30" xfId="0" applyBorder="1" applyAlignment="1"/>
    <xf numFmtId="0" fontId="0" fillId="0" borderId="31" xfId="0" applyBorder="1" applyAlignment="1"/>
    <xf numFmtId="0" fontId="17" fillId="2" borderId="9"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12"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5" xfId="0" quotePrefix="1" applyFont="1" applyFill="1" applyBorder="1" applyAlignment="1">
      <alignment horizontal="center" vertical="center"/>
    </xf>
    <xf numFmtId="0" fontId="17" fillId="2" borderId="4"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12" xfId="0" quotePrefix="1" applyFont="1" applyFill="1" applyBorder="1" applyAlignment="1">
      <alignment horizontal="center" vertical="center"/>
    </xf>
    <xf numFmtId="0" fontId="17" fillId="9" borderId="5" xfId="0" applyFont="1" applyFill="1" applyBorder="1" applyAlignment="1">
      <alignment horizontal="center"/>
    </xf>
    <xf numFmtId="0" fontId="17" fillId="9" borderId="4" xfId="0" applyFont="1" applyFill="1" applyBorder="1" applyAlignment="1">
      <alignment horizontal="center"/>
    </xf>
    <xf numFmtId="0" fontId="17" fillId="9" borderId="3" xfId="0" applyFont="1" applyFill="1" applyBorder="1" applyAlignment="1">
      <alignment horizontal="center"/>
    </xf>
    <xf numFmtId="0" fontId="17" fillId="9" borderId="32" xfId="0" quotePrefix="1" applyFont="1" applyFill="1" applyBorder="1" applyAlignment="1">
      <alignment horizontal="center" vertical="center"/>
    </xf>
    <xf numFmtId="0" fontId="17" fillId="9" borderId="33" xfId="0" quotePrefix="1" applyFont="1" applyFill="1" applyBorder="1" applyAlignment="1">
      <alignment horizontal="center" vertical="center"/>
    </xf>
    <xf numFmtId="0" fontId="17" fillId="9" borderId="10" xfId="0" quotePrefix="1" applyFont="1" applyFill="1" applyBorder="1" applyAlignment="1">
      <alignment horizontal="center" vertical="center"/>
    </xf>
    <xf numFmtId="0" fontId="17" fillId="9" borderId="15" xfId="0" quotePrefix="1" applyFont="1" applyFill="1" applyBorder="1" applyAlignment="1">
      <alignment horizontal="center" vertical="center"/>
    </xf>
    <xf numFmtId="0" fontId="17" fillId="9" borderId="34" xfId="0" quotePrefix="1" applyFont="1" applyFill="1" applyBorder="1" applyAlignment="1">
      <alignment horizontal="center" vertical="center"/>
    </xf>
    <xf numFmtId="0" fontId="17" fillId="9" borderId="35" xfId="0" quotePrefix="1" applyFont="1" applyFill="1" applyBorder="1" applyAlignment="1">
      <alignment horizontal="center" vertical="center"/>
    </xf>
    <xf numFmtId="0" fontId="17" fillId="9" borderId="36" xfId="0" quotePrefix="1" applyFont="1" applyFill="1" applyBorder="1" applyAlignment="1">
      <alignment horizontal="center" vertical="center"/>
    </xf>
    <xf numFmtId="0" fontId="17" fillId="9" borderId="37" xfId="0" quotePrefix="1" applyFont="1" applyFill="1" applyBorder="1" applyAlignment="1">
      <alignment horizontal="center" vertical="center"/>
    </xf>
    <xf numFmtId="0" fontId="17" fillId="2" borderId="19" xfId="0" quotePrefix="1" applyFont="1" applyFill="1" applyBorder="1" applyAlignment="1">
      <alignment horizontal="center" vertical="center"/>
    </xf>
    <xf numFmtId="3" fontId="27" fillId="2" borderId="6" xfId="0" applyNumberFormat="1" applyFont="1" applyFill="1" applyBorder="1" applyAlignment="1">
      <alignment horizontal="center"/>
    </xf>
    <xf numFmtId="0" fontId="27" fillId="2" borderId="15" xfId="0" applyFont="1" applyFill="1" applyBorder="1" applyAlignment="1">
      <alignment horizontal="center"/>
    </xf>
    <xf numFmtId="3" fontId="27" fillId="2" borderId="12" xfId="0" applyNumberFormat="1" applyFont="1" applyFill="1" applyBorder="1" applyAlignment="1">
      <alignment horizontal="center"/>
    </xf>
    <xf numFmtId="0" fontId="27" fillId="2" borderId="10" xfId="0" applyFont="1" applyFill="1" applyBorder="1" applyAlignment="1">
      <alignment horizontal="center"/>
    </xf>
    <xf numFmtId="3" fontId="27" fillId="2" borderId="13" xfId="0" applyNumberFormat="1" applyFont="1" applyFill="1" applyBorder="1" applyAlignment="1">
      <alignment horizontal="center"/>
    </xf>
    <xf numFmtId="0" fontId="27" fillId="2" borderId="14" xfId="0" applyFont="1" applyFill="1" applyBorder="1" applyAlignment="1">
      <alignment horizontal="center"/>
    </xf>
    <xf numFmtId="0" fontId="27" fillId="2" borderId="5" xfId="0" applyFont="1" applyFill="1" applyBorder="1" applyAlignment="1">
      <alignment horizontal="center"/>
    </xf>
    <xf numFmtId="0" fontId="27" fillId="2" borderId="4" xfId="0" applyFont="1" applyFill="1" applyBorder="1" applyAlignment="1">
      <alignment horizontal="center"/>
    </xf>
    <xf numFmtId="1" fontId="27" fillId="2" borderId="5" xfId="0" applyNumberFormat="1" applyFont="1" applyFill="1" applyBorder="1" applyAlignment="1">
      <alignment horizontal="center"/>
    </xf>
    <xf numFmtId="1" fontId="27" fillId="2" borderId="4" xfId="0" applyNumberFormat="1" applyFont="1" applyFill="1" applyBorder="1" applyAlignment="1">
      <alignment horizontal="center"/>
    </xf>
  </cellXfs>
  <cellStyles count="2">
    <cellStyle name="Euro" xfId="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8.png"/><Relationship Id="rId1" Type="http://schemas.openxmlformats.org/officeDocument/2006/relationships/image" Target="../media/image23.jpe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7.png"/><Relationship Id="rId1" Type="http://schemas.openxmlformats.org/officeDocument/2006/relationships/image" Target="../media/image26.emf"/><Relationship Id="rId4"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11.emf"/><Relationship Id="rId4"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14.emf"/><Relationship Id="rId4"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2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2</xdr:col>
      <xdr:colOff>219075</xdr:colOff>
      <xdr:row>9</xdr:row>
      <xdr:rowOff>19050</xdr:rowOff>
    </xdr:from>
    <xdr:to>
      <xdr:col>3</xdr:col>
      <xdr:colOff>76200</xdr:colOff>
      <xdr:row>10</xdr:row>
      <xdr:rowOff>123825</xdr:rowOff>
    </xdr:to>
    <xdr:sp macro="" textlink="">
      <xdr:nvSpPr>
        <xdr:cNvPr id="1030" name="Text Box 6"/>
        <xdr:cNvSpPr txBox="1">
          <a:spLocks noChangeArrowheads="1"/>
        </xdr:cNvSpPr>
      </xdr:nvSpPr>
      <xdr:spPr bwMode="auto">
        <a:xfrm>
          <a:off x="904875" y="1905000"/>
          <a:ext cx="10677525" cy="304800"/>
        </a:xfrm>
        <a:prstGeom prst="rect">
          <a:avLst/>
        </a:prstGeom>
        <a:solidFill>
          <a:srgbClr val="FFFFFF">
            <a:alpha val="0"/>
          </a:srgbClr>
        </a:solidFill>
        <a:ln w="9525">
          <a:noFill/>
          <a:miter lim="800000"/>
          <a:headEnd/>
          <a:tailEnd/>
        </a:ln>
      </xdr:spPr>
      <xdr:txBody>
        <a:bodyPr vertOverflow="clip" wrap="square" lIns="0" tIns="36000" rIns="0" bIns="0" anchor="t" upright="1"/>
        <a:lstStyle/>
        <a:p>
          <a:pPr algn="l" rtl="0">
            <a:defRPr sz="1000"/>
          </a:pPr>
          <a:r>
            <a:rPr lang="fr-BE" sz="900" b="0" i="0" u="none" strike="noStrike" baseline="0">
              <a:solidFill>
                <a:srgbClr val="000080"/>
              </a:solidFill>
              <a:latin typeface="Times New Roman"/>
              <a:cs typeface="Times New Roman"/>
            </a:rPr>
            <a:t>CER Groupe ● Agri-Développement ● T: +32 (0)84 220 303 ● F: +32 (0)84 220 367 ● agrideveloppement@cergroupe.be ● www.cergroupe.be</a:t>
          </a:r>
          <a:endParaRPr lang="fr-BE" sz="1200" b="0" i="0" u="none" strike="noStrike" baseline="0">
            <a:solidFill>
              <a:srgbClr val="000080"/>
            </a:solidFill>
            <a:latin typeface="Times New Roman"/>
            <a:cs typeface="Times New Roman"/>
          </a:endParaRPr>
        </a:p>
        <a:p>
          <a:pPr algn="l" rtl="0">
            <a:defRPr sz="1000"/>
          </a:pPr>
          <a:endParaRPr lang="fr-BE" sz="1200" b="0" i="0" u="none" strike="noStrike" baseline="0">
            <a:solidFill>
              <a:srgbClr val="000080"/>
            </a:solidFill>
            <a:latin typeface="Times New Roman"/>
            <a:cs typeface="Times New Roman"/>
          </a:endParaRPr>
        </a:p>
      </xdr:txBody>
    </xdr:sp>
    <xdr:clientData/>
  </xdr:twoCellAnchor>
  <xdr:twoCellAnchor>
    <xdr:from>
      <xdr:col>2</xdr:col>
      <xdr:colOff>95250</xdr:colOff>
      <xdr:row>9</xdr:row>
      <xdr:rowOff>47625</xdr:rowOff>
    </xdr:from>
    <xdr:to>
      <xdr:col>2</xdr:col>
      <xdr:colOff>10715625</xdr:colOff>
      <xdr:row>9</xdr:row>
      <xdr:rowOff>47625</xdr:rowOff>
    </xdr:to>
    <xdr:sp macro="" textlink="">
      <xdr:nvSpPr>
        <xdr:cNvPr id="1031" name="Line 7"/>
        <xdr:cNvSpPr>
          <a:spLocks noChangeShapeType="1"/>
        </xdr:cNvSpPr>
      </xdr:nvSpPr>
      <xdr:spPr bwMode="auto">
        <a:xfrm>
          <a:off x="781050" y="1933575"/>
          <a:ext cx="10620375" cy="0"/>
        </a:xfrm>
        <a:prstGeom prst="line">
          <a:avLst/>
        </a:prstGeom>
        <a:noFill/>
        <a:ln w="9525">
          <a:solidFill>
            <a:srgbClr val="000080"/>
          </a:solidFill>
          <a:round/>
          <a:headEnd/>
          <a:tailEnd/>
        </a:ln>
      </xdr:spPr>
    </xdr:sp>
    <xdr:clientData/>
  </xdr:twoCellAnchor>
  <xdr:twoCellAnchor>
    <xdr:from>
      <xdr:col>2</xdr:col>
      <xdr:colOff>95250</xdr:colOff>
      <xdr:row>10</xdr:row>
      <xdr:rowOff>95250</xdr:rowOff>
    </xdr:from>
    <xdr:to>
      <xdr:col>2</xdr:col>
      <xdr:colOff>10715625</xdr:colOff>
      <xdr:row>10</xdr:row>
      <xdr:rowOff>95250</xdr:rowOff>
    </xdr:to>
    <xdr:sp macro="" textlink="">
      <xdr:nvSpPr>
        <xdr:cNvPr id="1032" name="Line 8"/>
        <xdr:cNvSpPr>
          <a:spLocks noChangeShapeType="1"/>
        </xdr:cNvSpPr>
      </xdr:nvSpPr>
      <xdr:spPr bwMode="auto">
        <a:xfrm>
          <a:off x="781050" y="2181225"/>
          <a:ext cx="10620375" cy="0"/>
        </a:xfrm>
        <a:prstGeom prst="line">
          <a:avLst/>
        </a:prstGeom>
        <a:noFill/>
        <a:ln w="9525">
          <a:solidFill>
            <a:srgbClr val="000080"/>
          </a:solidFill>
          <a:round/>
          <a:headEnd/>
          <a:tailEnd/>
        </a:ln>
      </xdr:spPr>
    </xdr:sp>
    <xdr:clientData/>
  </xdr:twoCellAnchor>
  <xdr:twoCellAnchor>
    <xdr:from>
      <xdr:col>2</xdr:col>
      <xdr:colOff>57150</xdr:colOff>
      <xdr:row>72</xdr:row>
      <xdr:rowOff>47625</xdr:rowOff>
    </xdr:from>
    <xdr:to>
      <xdr:col>3</xdr:col>
      <xdr:colOff>171450</xdr:colOff>
      <xdr:row>74</xdr:row>
      <xdr:rowOff>0</xdr:rowOff>
    </xdr:to>
    <xdr:sp macro="" textlink="">
      <xdr:nvSpPr>
        <xdr:cNvPr id="1035" name="Text Box 11"/>
        <xdr:cNvSpPr txBox="1">
          <a:spLocks noChangeArrowheads="1"/>
        </xdr:cNvSpPr>
      </xdr:nvSpPr>
      <xdr:spPr bwMode="auto">
        <a:xfrm>
          <a:off x="742950" y="19726275"/>
          <a:ext cx="10934700" cy="409575"/>
        </a:xfrm>
        <a:prstGeom prst="rect">
          <a:avLst/>
        </a:prstGeom>
        <a:solidFill>
          <a:srgbClr val="FFFFFF">
            <a:alpha val="0"/>
          </a:srgbClr>
        </a:solidFill>
        <a:ln w="9525">
          <a:noFill/>
          <a:miter lim="800000"/>
          <a:headEnd/>
          <a:tailEnd/>
        </a:ln>
      </xdr:spPr>
      <xdr:txBody>
        <a:bodyPr vertOverflow="clip" wrap="square" lIns="0" tIns="36000" rIns="0" bIns="0" anchor="t" upright="1"/>
        <a:lstStyle/>
        <a:p>
          <a:pPr algn="ctr" rtl="0">
            <a:defRPr sz="1000"/>
          </a:pPr>
          <a:r>
            <a:rPr lang="fr-BE" sz="800" b="0" i="0" u="none" strike="noStrike" baseline="0">
              <a:solidFill>
                <a:srgbClr val="000080"/>
              </a:solidFill>
              <a:latin typeface="Times New Roman"/>
              <a:cs typeface="Times New Roman"/>
            </a:rPr>
            <a:t>Centre d'Economie Rurale ● Siège social</a:t>
          </a:r>
          <a:r>
            <a:rPr lang="fr-BE" sz="900" b="0" i="0" u="none" strike="noStrike" baseline="0">
              <a:solidFill>
                <a:srgbClr val="000080"/>
              </a:solidFill>
              <a:latin typeface="Times New Roman"/>
              <a:cs typeface="Times New Roman"/>
            </a:rPr>
            <a:t> ● </a:t>
          </a:r>
          <a:r>
            <a:rPr lang="fr-BE" sz="800" b="0" i="0" u="none" strike="noStrike" baseline="0">
              <a:solidFill>
                <a:srgbClr val="000080"/>
              </a:solidFill>
              <a:latin typeface="Times New Roman"/>
              <a:cs typeface="Times New Roman"/>
            </a:rPr>
            <a:t> </a:t>
          </a:r>
          <a:r>
            <a:rPr lang="fr-BE" sz="900" b="0" i="0" u="none" strike="noStrike" baseline="0">
              <a:solidFill>
                <a:srgbClr val="000080"/>
              </a:solidFill>
              <a:latin typeface="Times New Roman"/>
              <a:cs typeface="Times New Roman"/>
            </a:rPr>
            <a:t>rue du Carmel, 1 ● 6900 Marloie ● Belgique ● T: +32 (0)84 220 211 ● F: +32 (0)84 220 212 ● info@cergroupe.be</a:t>
          </a:r>
        </a:p>
        <a:p>
          <a:pPr algn="ctr" rtl="0">
            <a:defRPr sz="1000"/>
          </a:pPr>
          <a:endParaRPr lang="fr-BE" sz="900" b="0" i="0" u="none" strike="noStrike" baseline="0">
            <a:solidFill>
              <a:srgbClr val="000080"/>
            </a:solidFill>
            <a:latin typeface="Times New Roman"/>
            <a:cs typeface="Times New Roman"/>
          </a:endParaRPr>
        </a:p>
      </xdr:txBody>
    </xdr:sp>
    <xdr:clientData/>
  </xdr:twoCellAnchor>
  <xdr:twoCellAnchor>
    <xdr:from>
      <xdr:col>2</xdr:col>
      <xdr:colOff>9525</xdr:colOff>
      <xdr:row>72</xdr:row>
      <xdr:rowOff>9525</xdr:rowOff>
    </xdr:from>
    <xdr:to>
      <xdr:col>2</xdr:col>
      <xdr:colOff>10744200</xdr:colOff>
      <xdr:row>72</xdr:row>
      <xdr:rowOff>9525</xdr:rowOff>
    </xdr:to>
    <xdr:sp macro="" textlink="">
      <xdr:nvSpPr>
        <xdr:cNvPr id="1036" name="Line 12"/>
        <xdr:cNvSpPr>
          <a:spLocks noChangeShapeType="1"/>
        </xdr:cNvSpPr>
      </xdr:nvSpPr>
      <xdr:spPr bwMode="auto">
        <a:xfrm>
          <a:off x="695325" y="19688175"/>
          <a:ext cx="10734675" cy="0"/>
        </a:xfrm>
        <a:prstGeom prst="line">
          <a:avLst/>
        </a:prstGeom>
        <a:noFill/>
        <a:ln w="9525">
          <a:solidFill>
            <a:srgbClr val="000080"/>
          </a:solidFill>
          <a:round/>
          <a:headEnd/>
          <a:tailEnd/>
        </a:ln>
      </xdr:spPr>
    </xdr:sp>
    <xdr:clientData/>
  </xdr:twoCellAnchor>
  <xdr:twoCellAnchor editAs="oneCell">
    <xdr:from>
      <xdr:col>2</xdr:col>
      <xdr:colOff>0</xdr:colOff>
      <xdr:row>7</xdr:row>
      <xdr:rowOff>0</xdr:rowOff>
    </xdr:from>
    <xdr:to>
      <xdr:col>2</xdr:col>
      <xdr:colOff>2276475</xdr:colOff>
      <xdr:row>12</xdr:row>
      <xdr:rowOff>19050</xdr:rowOff>
    </xdr:to>
    <xdr:sp macro="" textlink="">
      <xdr:nvSpPr>
        <xdr:cNvPr id="1046" name="AutoShape 22" descr="logo accueil champetre en Wallonie"/>
        <xdr:cNvSpPr>
          <a:spLocks noChangeAspect="1" noChangeArrowheads="1"/>
        </xdr:cNvSpPr>
      </xdr:nvSpPr>
      <xdr:spPr bwMode="auto">
        <a:xfrm>
          <a:off x="685800" y="1371600"/>
          <a:ext cx="2276475" cy="1143000"/>
        </a:xfrm>
        <a:prstGeom prst="rect">
          <a:avLst/>
        </a:prstGeom>
        <a:noFill/>
      </xdr:spPr>
    </xdr:sp>
    <xdr:clientData/>
  </xdr:twoCellAnchor>
  <xdr:twoCellAnchor>
    <xdr:from>
      <xdr:col>2</xdr:col>
      <xdr:colOff>10172700</xdr:colOff>
      <xdr:row>5</xdr:row>
      <xdr:rowOff>47625</xdr:rowOff>
    </xdr:from>
    <xdr:to>
      <xdr:col>2</xdr:col>
      <xdr:colOff>10753725</xdr:colOff>
      <xdr:row>7</xdr:row>
      <xdr:rowOff>190500</xdr:rowOff>
    </xdr:to>
    <xdr:pic>
      <xdr:nvPicPr>
        <xdr:cNvPr id="1132" name="Picture 108"/>
        <xdr:cNvPicPr>
          <a:picLocks noChangeAspect="1" noChangeArrowheads="1"/>
        </xdr:cNvPicPr>
      </xdr:nvPicPr>
      <xdr:blipFill>
        <a:blip xmlns:r="http://schemas.openxmlformats.org/officeDocument/2006/relationships" r:embed="rId1" cstate="print"/>
        <a:srcRect/>
        <a:stretch>
          <a:fillRect/>
        </a:stretch>
      </xdr:blipFill>
      <xdr:spPr bwMode="auto">
        <a:xfrm>
          <a:off x="10858500" y="1019175"/>
          <a:ext cx="581025" cy="542925"/>
        </a:xfrm>
        <a:prstGeom prst="rect">
          <a:avLst/>
        </a:prstGeom>
        <a:noFill/>
        <a:ln w="9525">
          <a:noFill/>
          <a:miter lim="800000"/>
          <a:headEnd/>
          <a:tailEnd/>
        </a:ln>
      </xdr:spPr>
    </xdr:pic>
    <xdr:clientData/>
  </xdr:twoCellAnchor>
  <xdr:twoCellAnchor editAs="oneCell">
    <xdr:from>
      <xdr:col>2</xdr:col>
      <xdr:colOff>304800</xdr:colOff>
      <xdr:row>4</xdr:row>
      <xdr:rowOff>190500</xdr:rowOff>
    </xdr:from>
    <xdr:to>
      <xdr:col>2</xdr:col>
      <xdr:colOff>1123950</xdr:colOff>
      <xdr:row>7</xdr:row>
      <xdr:rowOff>171450</xdr:rowOff>
    </xdr:to>
    <xdr:pic>
      <xdr:nvPicPr>
        <xdr:cNvPr id="1134" name="Picture 110"/>
        <xdr:cNvPicPr>
          <a:picLocks noChangeAspect="1" noChangeArrowheads="1"/>
        </xdr:cNvPicPr>
      </xdr:nvPicPr>
      <xdr:blipFill>
        <a:blip xmlns:r="http://schemas.openxmlformats.org/officeDocument/2006/relationships" r:embed="rId2" cstate="print"/>
        <a:srcRect/>
        <a:stretch>
          <a:fillRect/>
        </a:stretch>
      </xdr:blipFill>
      <xdr:spPr bwMode="auto">
        <a:xfrm>
          <a:off x="990600" y="962025"/>
          <a:ext cx="819150" cy="5810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171450</xdr:colOff>
      <xdr:row>59</xdr:row>
      <xdr:rowOff>57150</xdr:rowOff>
    </xdr:from>
    <xdr:to>
      <xdr:col>6</xdr:col>
      <xdr:colOff>1190625</xdr:colOff>
      <xdr:row>64</xdr:row>
      <xdr:rowOff>142875</xdr:rowOff>
    </xdr:to>
    <xdr:pic>
      <xdr:nvPicPr>
        <xdr:cNvPr id="38921" name="Picture 9"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058150" y="12096750"/>
          <a:ext cx="1019175" cy="1419225"/>
        </a:xfrm>
        <a:prstGeom prst="rect">
          <a:avLst/>
        </a:prstGeom>
        <a:noFill/>
        <a:ln w="9525">
          <a:noFill/>
          <a:miter lim="800000"/>
          <a:headEnd/>
          <a:tailEnd/>
        </a:ln>
      </xdr:spPr>
    </xdr:pic>
    <xdr:clientData/>
  </xdr:twoCellAnchor>
  <xdr:twoCellAnchor>
    <xdr:from>
      <xdr:col>8</xdr:col>
      <xdr:colOff>904875</xdr:colOff>
      <xdr:row>5</xdr:row>
      <xdr:rowOff>76200</xdr:rowOff>
    </xdr:from>
    <xdr:to>
      <xdr:col>8</xdr:col>
      <xdr:colOff>1485900</xdr:colOff>
      <xdr:row>8</xdr:row>
      <xdr:rowOff>133350</xdr:rowOff>
    </xdr:to>
    <xdr:pic>
      <xdr:nvPicPr>
        <xdr:cNvPr id="38925" name="Picture 13"/>
        <xdr:cNvPicPr>
          <a:picLocks noChangeAspect="1" noChangeArrowheads="1"/>
        </xdr:cNvPicPr>
      </xdr:nvPicPr>
      <xdr:blipFill>
        <a:blip xmlns:r="http://schemas.openxmlformats.org/officeDocument/2006/relationships" r:embed="rId2" cstate="print"/>
        <a:srcRect/>
        <a:stretch>
          <a:fillRect/>
        </a:stretch>
      </xdr:blipFill>
      <xdr:spPr bwMode="auto">
        <a:xfrm>
          <a:off x="12220575" y="971550"/>
          <a:ext cx="581025" cy="542925"/>
        </a:xfrm>
        <a:prstGeom prst="rect">
          <a:avLst/>
        </a:prstGeom>
        <a:noFill/>
        <a:ln w="9525">
          <a:noFill/>
          <a:miter lim="800000"/>
          <a:headEnd/>
          <a:tailEnd/>
        </a:ln>
      </xdr:spPr>
    </xdr:pic>
    <xdr:clientData/>
  </xdr:twoCellAnchor>
  <xdr:twoCellAnchor editAs="oneCell">
    <xdr:from>
      <xdr:col>6</xdr:col>
      <xdr:colOff>219075</xdr:colOff>
      <xdr:row>68</xdr:row>
      <xdr:rowOff>19050</xdr:rowOff>
    </xdr:from>
    <xdr:to>
      <xdr:col>6</xdr:col>
      <xdr:colOff>1466850</xdr:colOff>
      <xdr:row>71</xdr:row>
      <xdr:rowOff>95250</xdr:rowOff>
    </xdr:to>
    <xdr:pic>
      <xdr:nvPicPr>
        <xdr:cNvPr id="38927" name="Picture 15"/>
        <xdr:cNvPicPr>
          <a:picLocks noChangeAspect="1" noChangeArrowheads="1"/>
        </xdr:cNvPicPr>
      </xdr:nvPicPr>
      <xdr:blipFill>
        <a:blip xmlns:r="http://schemas.openxmlformats.org/officeDocument/2006/relationships" r:embed="rId3" cstate="print"/>
        <a:srcRect/>
        <a:stretch>
          <a:fillRect/>
        </a:stretch>
      </xdr:blipFill>
      <xdr:spPr bwMode="auto">
        <a:xfrm>
          <a:off x="8105775" y="14420850"/>
          <a:ext cx="1247775" cy="876300"/>
        </a:xfrm>
        <a:prstGeom prst="rect">
          <a:avLst/>
        </a:prstGeom>
        <a:noFill/>
      </xdr:spPr>
    </xdr:pic>
    <xdr:clientData/>
  </xdr:twoCellAnchor>
  <xdr:twoCellAnchor editAs="oneCell">
    <xdr:from>
      <xdr:col>2</xdr:col>
      <xdr:colOff>76200</xdr:colOff>
      <xdr:row>60</xdr:row>
      <xdr:rowOff>19050</xdr:rowOff>
    </xdr:from>
    <xdr:to>
      <xdr:col>2</xdr:col>
      <xdr:colOff>1466850</xdr:colOff>
      <xdr:row>63</xdr:row>
      <xdr:rowOff>200025</xdr:rowOff>
    </xdr:to>
    <xdr:pic>
      <xdr:nvPicPr>
        <xdr:cNvPr id="38929"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704850" y="12325350"/>
          <a:ext cx="1390650" cy="9810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57</xdr:row>
      <xdr:rowOff>85725</xdr:rowOff>
    </xdr:from>
    <xdr:to>
      <xdr:col>2</xdr:col>
      <xdr:colOff>123825</xdr:colOff>
      <xdr:row>57</xdr:row>
      <xdr:rowOff>200025</xdr:rowOff>
    </xdr:to>
    <xdr:pic>
      <xdr:nvPicPr>
        <xdr:cNvPr id="3114" name="Picture 42"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4344650"/>
          <a:ext cx="114300" cy="114300"/>
        </a:xfrm>
        <a:prstGeom prst="rect">
          <a:avLst/>
        </a:prstGeom>
        <a:noFill/>
      </xdr:spPr>
    </xdr:pic>
    <xdr:clientData/>
  </xdr:twoCellAnchor>
  <xdr:twoCellAnchor editAs="oneCell">
    <xdr:from>
      <xdr:col>6</xdr:col>
      <xdr:colOff>3238500</xdr:colOff>
      <xdr:row>63</xdr:row>
      <xdr:rowOff>142875</xdr:rowOff>
    </xdr:from>
    <xdr:to>
      <xdr:col>6</xdr:col>
      <xdr:colOff>3352800</xdr:colOff>
      <xdr:row>63</xdr:row>
      <xdr:rowOff>257175</xdr:rowOff>
    </xdr:to>
    <xdr:pic>
      <xdr:nvPicPr>
        <xdr:cNvPr id="3183" name="Picture 111"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9900" y="16116300"/>
          <a:ext cx="114300" cy="114300"/>
        </a:xfrm>
        <a:prstGeom prst="rect">
          <a:avLst/>
        </a:prstGeom>
        <a:noFill/>
      </xdr:spPr>
    </xdr:pic>
    <xdr:clientData/>
  </xdr:twoCellAnchor>
  <xdr:twoCellAnchor editAs="oneCell">
    <xdr:from>
      <xdr:col>6</xdr:col>
      <xdr:colOff>3209925</xdr:colOff>
      <xdr:row>61</xdr:row>
      <xdr:rowOff>142875</xdr:rowOff>
    </xdr:from>
    <xdr:to>
      <xdr:col>6</xdr:col>
      <xdr:colOff>3324225</xdr:colOff>
      <xdr:row>61</xdr:row>
      <xdr:rowOff>257175</xdr:rowOff>
    </xdr:to>
    <xdr:pic>
      <xdr:nvPicPr>
        <xdr:cNvPr id="3184" name="Picture 112"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791325" y="15544800"/>
          <a:ext cx="114300" cy="114300"/>
        </a:xfrm>
        <a:prstGeom prst="rect">
          <a:avLst/>
        </a:prstGeom>
        <a:noFill/>
      </xdr:spPr>
    </xdr:pic>
    <xdr:clientData/>
  </xdr:twoCellAnchor>
  <xdr:twoCellAnchor editAs="oneCell">
    <xdr:from>
      <xdr:col>6</xdr:col>
      <xdr:colOff>3228975</xdr:colOff>
      <xdr:row>60</xdr:row>
      <xdr:rowOff>114300</xdr:rowOff>
    </xdr:from>
    <xdr:to>
      <xdr:col>6</xdr:col>
      <xdr:colOff>3343275</xdr:colOff>
      <xdr:row>60</xdr:row>
      <xdr:rowOff>228600</xdr:rowOff>
    </xdr:to>
    <xdr:pic>
      <xdr:nvPicPr>
        <xdr:cNvPr id="3185" name="Picture 113"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0375" y="15230475"/>
          <a:ext cx="114300" cy="114300"/>
        </a:xfrm>
        <a:prstGeom prst="rect">
          <a:avLst/>
        </a:prstGeom>
        <a:noFill/>
      </xdr:spPr>
    </xdr:pic>
    <xdr:clientData/>
  </xdr:twoCellAnchor>
  <xdr:twoCellAnchor editAs="oneCell">
    <xdr:from>
      <xdr:col>6</xdr:col>
      <xdr:colOff>3228975</xdr:colOff>
      <xdr:row>59</xdr:row>
      <xdr:rowOff>123825</xdr:rowOff>
    </xdr:from>
    <xdr:to>
      <xdr:col>6</xdr:col>
      <xdr:colOff>3343275</xdr:colOff>
      <xdr:row>59</xdr:row>
      <xdr:rowOff>238125</xdr:rowOff>
    </xdr:to>
    <xdr:pic>
      <xdr:nvPicPr>
        <xdr:cNvPr id="3186" name="Picture 114"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0375" y="14954250"/>
          <a:ext cx="114300" cy="114300"/>
        </a:xfrm>
        <a:prstGeom prst="rect">
          <a:avLst/>
        </a:prstGeom>
        <a:noFill/>
      </xdr:spPr>
    </xdr:pic>
    <xdr:clientData/>
  </xdr:twoCellAnchor>
  <xdr:twoCellAnchor editAs="oneCell">
    <xdr:from>
      <xdr:col>2</xdr:col>
      <xdr:colOff>9525</xdr:colOff>
      <xdr:row>31</xdr:row>
      <xdr:rowOff>104775</xdr:rowOff>
    </xdr:from>
    <xdr:to>
      <xdr:col>2</xdr:col>
      <xdr:colOff>123825</xdr:colOff>
      <xdr:row>31</xdr:row>
      <xdr:rowOff>228600</xdr:rowOff>
    </xdr:to>
    <xdr:pic>
      <xdr:nvPicPr>
        <xdr:cNvPr id="3187" name="Picture 115"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6934200"/>
          <a:ext cx="114300" cy="123825"/>
        </a:xfrm>
        <a:prstGeom prst="rect">
          <a:avLst/>
        </a:prstGeom>
        <a:noFill/>
      </xdr:spPr>
    </xdr:pic>
    <xdr:clientData/>
  </xdr:twoCellAnchor>
  <xdr:twoCellAnchor>
    <xdr:from>
      <xdr:col>3</xdr:col>
      <xdr:colOff>428625</xdr:colOff>
      <xdr:row>32</xdr:row>
      <xdr:rowOff>57150</xdr:rowOff>
    </xdr:from>
    <xdr:to>
      <xdr:col>3</xdr:col>
      <xdr:colOff>885825</xdr:colOff>
      <xdr:row>34</xdr:row>
      <xdr:rowOff>9525</xdr:rowOff>
    </xdr:to>
    <xdr:sp macro="" textlink="">
      <xdr:nvSpPr>
        <xdr:cNvPr id="3188" name="AutoShape 116"/>
        <xdr:cNvSpPr>
          <a:spLocks noChangeArrowheads="1"/>
        </xdr:cNvSpPr>
      </xdr:nvSpPr>
      <xdr:spPr bwMode="auto">
        <a:xfrm flipV="1">
          <a:off x="1114425" y="717232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editAs="oneCell">
    <xdr:from>
      <xdr:col>6</xdr:col>
      <xdr:colOff>3238500</xdr:colOff>
      <xdr:row>33</xdr:row>
      <xdr:rowOff>123825</xdr:rowOff>
    </xdr:from>
    <xdr:to>
      <xdr:col>6</xdr:col>
      <xdr:colOff>3352800</xdr:colOff>
      <xdr:row>33</xdr:row>
      <xdr:rowOff>238125</xdr:rowOff>
    </xdr:to>
    <xdr:pic>
      <xdr:nvPicPr>
        <xdr:cNvPr id="3189" name="Picture 117"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9900" y="7524750"/>
          <a:ext cx="114300" cy="114300"/>
        </a:xfrm>
        <a:prstGeom prst="rect">
          <a:avLst/>
        </a:prstGeom>
        <a:noFill/>
      </xdr:spPr>
    </xdr:pic>
    <xdr:clientData/>
  </xdr:twoCellAnchor>
  <xdr:twoCellAnchor editAs="oneCell">
    <xdr:from>
      <xdr:col>6</xdr:col>
      <xdr:colOff>3228975</xdr:colOff>
      <xdr:row>51</xdr:row>
      <xdr:rowOff>133350</xdr:rowOff>
    </xdr:from>
    <xdr:to>
      <xdr:col>6</xdr:col>
      <xdr:colOff>3343275</xdr:colOff>
      <xdr:row>51</xdr:row>
      <xdr:rowOff>247650</xdr:rowOff>
    </xdr:to>
    <xdr:pic>
      <xdr:nvPicPr>
        <xdr:cNvPr id="3190" name="Picture 118"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0375" y="12677775"/>
          <a:ext cx="114300" cy="114300"/>
        </a:xfrm>
        <a:prstGeom prst="rect">
          <a:avLst/>
        </a:prstGeom>
        <a:noFill/>
      </xdr:spPr>
    </xdr:pic>
    <xdr:clientData/>
  </xdr:twoCellAnchor>
  <xdr:twoCellAnchor editAs="oneCell">
    <xdr:from>
      <xdr:col>6</xdr:col>
      <xdr:colOff>3209925</xdr:colOff>
      <xdr:row>52</xdr:row>
      <xdr:rowOff>114300</xdr:rowOff>
    </xdr:from>
    <xdr:to>
      <xdr:col>6</xdr:col>
      <xdr:colOff>3324225</xdr:colOff>
      <xdr:row>52</xdr:row>
      <xdr:rowOff>228600</xdr:rowOff>
    </xdr:to>
    <xdr:pic>
      <xdr:nvPicPr>
        <xdr:cNvPr id="3191" name="Picture 119"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791325" y="12944475"/>
          <a:ext cx="114300" cy="114300"/>
        </a:xfrm>
        <a:prstGeom prst="rect">
          <a:avLst/>
        </a:prstGeom>
        <a:noFill/>
      </xdr:spPr>
    </xdr:pic>
    <xdr:clientData/>
  </xdr:twoCellAnchor>
  <xdr:twoCellAnchor editAs="oneCell">
    <xdr:from>
      <xdr:col>6</xdr:col>
      <xdr:colOff>3238500</xdr:colOff>
      <xdr:row>54</xdr:row>
      <xdr:rowOff>133350</xdr:rowOff>
    </xdr:from>
    <xdr:to>
      <xdr:col>6</xdr:col>
      <xdr:colOff>3352800</xdr:colOff>
      <xdr:row>54</xdr:row>
      <xdr:rowOff>247650</xdr:rowOff>
    </xdr:to>
    <xdr:pic>
      <xdr:nvPicPr>
        <xdr:cNvPr id="3192" name="Picture 120"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9900" y="13535025"/>
          <a:ext cx="114300" cy="114300"/>
        </a:xfrm>
        <a:prstGeom prst="rect">
          <a:avLst/>
        </a:prstGeom>
        <a:noFill/>
      </xdr:spPr>
    </xdr:pic>
    <xdr:clientData/>
  </xdr:twoCellAnchor>
  <xdr:twoCellAnchor editAs="oneCell">
    <xdr:from>
      <xdr:col>2</xdr:col>
      <xdr:colOff>9525</xdr:colOff>
      <xdr:row>46</xdr:row>
      <xdr:rowOff>104775</xdr:rowOff>
    </xdr:from>
    <xdr:to>
      <xdr:col>2</xdr:col>
      <xdr:colOff>123825</xdr:colOff>
      <xdr:row>46</xdr:row>
      <xdr:rowOff>219075</xdr:rowOff>
    </xdr:to>
    <xdr:pic>
      <xdr:nvPicPr>
        <xdr:cNvPr id="3193" name="Picture 121"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1220450"/>
          <a:ext cx="114300" cy="114300"/>
        </a:xfrm>
        <a:prstGeom prst="rect">
          <a:avLst/>
        </a:prstGeom>
        <a:noFill/>
      </xdr:spPr>
    </xdr:pic>
    <xdr:clientData/>
  </xdr:twoCellAnchor>
  <xdr:twoCellAnchor editAs="oneCell">
    <xdr:from>
      <xdr:col>6</xdr:col>
      <xdr:colOff>3209925</xdr:colOff>
      <xdr:row>50</xdr:row>
      <xdr:rowOff>114300</xdr:rowOff>
    </xdr:from>
    <xdr:to>
      <xdr:col>6</xdr:col>
      <xdr:colOff>3324225</xdr:colOff>
      <xdr:row>50</xdr:row>
      <xdr:rowOff>228600</xdr:rowOff>
    </xdr:to>
    <xdr:pic>
      <xdr:nvPicPr>
        <xdr:cNvPr id="3195" name="Picture 123"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791325" y="12372975"/>
          <a:ext cx="114300" cy="114300"/>
        </a:xfrm>
        <a:prstGeom prst="rect">
          <a:avLst/>
        </a:prstGeom>
        <a:noFill/>
      </xdr:spPr>
    </xdr:pic>
    <xdr:clientData/>
  </xdr:twoCellAnchor>
  <xdr:twoCellAnchor editAs="oneCell">
    <xdr:from>
      <xdr:col>2</xdr:col>
      <xdr:colOff>9525</xdr:colOff>
      <xdr:row>36</xdr:row>
      <xdr:rowOff>114300</xdr:rowOff>
    </xdr:from>
    <xdr:to>
      <xdr:col>2</xdr:col>
      <xdr:colOff>123825</xdr:colOff>
      <xdr:row>36</xdr:row>
      <xdr:rowOff>228600</xdr:rowOff>
    </xdr:to>
    <xdr:pic>
      <xdr:nvPicPr>
        <xdr:cNvPr id="3196" name="Picture 124"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8372475"/>
          <a:ext cx="114300" cy="114300"/>
        </a:xfrm>
        <a:prstGeom prst="rect">
          <a:avLst/>
        </a:prstGeom>
        <a:noFill/>
      </xdr:spPr>
    </xdr:pic>
    <xdr:clientData/>
  </xdr:twoCellAnchor>
  <xdr:twoCellAnchor editAs="oneCell">
    <xdr:from>
      <xdr:col>6</xdr:col>
      <xdr:colOff>3248025</xdr:colOff>
      <xdr:row>38</xdr:row>
      <xdr:rowOff>123825</xdr:rowOff>
    </xdr:from>
    <xdr:to>
      <xdr:col>6</xdr:col>
      <xdr:colOff>3362325</xdr:colOff>
      <xdr:row>38</xdr:row>
      <xdr:rowOff>238125</xdr:rowOff>
    </xdr:to>
    <xdr:pic>
      <xdr:nvPicPr>
        <xdr:cNvPr id="3198" name="Picture 126"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29425" y="8953500"/>
          <a:ext cx="114300" cy="114300"/>
        </a:xfrm>
        <a:prstGeom prst="rect">
          <a:avLst/>
        </a:prstGeom>
        <a:noFill/>
      </xdr:spPr>
    </xdr:pic>
    <xdr:clientData/>
  </xdr:twoCellAnchor>
  <xdr:twoCellAnchor editAs="oneCell">
    <xdr:from>
      <xdr:col>6</xdr:col>
      <xdr:colOff>3238500</xdr:colOff>
      <xdr:row>40</xdr:row>
      <xdr:rowOff>123825</xdr:rowOff>
    </xdr:from>
    <xdr:to>
      <xdr:col>6</xdr:col>
      <xdr:colOff>3352800</xdr:colOff>
      <xdr:row>40</xdr:row>
      <xdr:rowOff>238125</xdr:rowOff>
    </xdr:to>
    <xdr:pic>
      <xdr:nvPicPr>
        <xdr:cNvPr id="3199" name="Picture 127"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9900" y="9525000"/>
          <a:ext cx="114300" cy="114300"/>
        </a:xfrm>
        <a:prstGeom prst="rect">
          <a:avLst/>
        </a:prstGeom>
        <a:noFill/>
      </xdr:spPr>
    </xdr:pic>
    <xdr:clientData/>
  </xdr:twoCellAnchor>
  <xdr:twoCellAnchor editAs="oneCell">
    <xdr:from>
      <xdr:col>6</xdr:col>
      <xdr:colOff>3238500</xdr:colOff>
      <xdr:row>42</xdr:row>
      <xdr:rowOff>142875</xdr:rowOff>
    </xdr:from>
    <xdr:to>
      <xdr:col>6</xdr:col>
      <xdr:colOff>3352800</xdr:colOff>
      <xdr:row>42</xdr:row>
      <xdr:rowOff>257175</xdr:rowOff>
    </xdr:to>
    <xdr:pic>
      <xdr:nvPicPr>
        <xdr:cNvPr id="3200" name="Picture 128"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9900" y="10115550"/>
          <a:ext cx="114300" cy="114300"/>
        </a:xfrm>
        <a:prstGeom prst="rect">
          <a:avLst/>
        </a:prstGeom>
        <a:noFill/>
      </xdr:spPr>
    </xdr:pic>
    <xdr:clientData/>
  </xdr:twoCellAnchor>
  <xdr:twoCellAnchor>
    <xdr:from>
      <xdr:col>3</xdr:col>
      <xdr:colOff>390525</xdr:colOff>
      <xdr:row>37</xdr:row>
      <xdr:rowOff>85725</xdr:rowOff>
    </xdr:from>
    <xdr:to>
      <xdr:col>3</xdr:col>
      <xdr:colOff>847725</xdr:colOff>
      <xdr:row>39</xdr:row>
      <xdr:rowOff>38100</xdr:rowOff>
    </xdr:to>
    <xdr:sp macro="" textlink="">
      <xdr:nvSpPr>
        <xdr:cNvPr id="3210" name="AutoShape 138"/>
        <xdr:cNvSpPr>
          <a:spLocks noChangeArrowheads="1"/>
        </xdr:cNvSpPr>
      </xdr:nvSpPr>
      <xdr:spPr bwMode="auto">
        <a:xfrm flipV="1">
          <a:off x="1076325" y="8629650"/>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xdr:from>
      <xdr:col>3</xdr:col>
      <xdr:colOff>390525</xdr:colOff>
      <xdr:row>47</xdr:row>
      <xdr:rowOff>85725</xdr:rowOff>
    </xdr:from>
    <xdr:to>
      <xdr:col>3</xdr:col>
      <xdr:colOff>847725</xdr:colOff>
      <xdr:row>49</xdr:row>
      <xdr:rowOff>38100</xdr:rowOff>
    </xdr:to>
    <xdr:sp macro="" textlink="">
      <xdr:nvSpPr>
        <xdr:cNvPr id="3212" name="AutoShape 140"/>
        <xdr:cNvSpPr>
          <a:spLocks noChangeArrowheads="1"/>
        </xdr:cNvSpPr>
      </xdr:nvSpPr>
      <xdr:spPr bwMode="auto">
        <a:xfrm flipV="1">
          <a:off x="1076325" y="11487150"/>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xdr:from>
      <xdr:col>3</xdr:col>
      <xdr:colOff>390525</xdr:colOff>
      <xdr:row>58</xdr:row>
      <xdr:rowOff>76200</xdr:rowOff>
    </xdr:from>
    <xdr:to>
      <xdr:col>3</xdr:col>
      <xdr:colOff>847725</xdr:colOff>
      <xdr:row>60</xdr:row>
      <xdr:rowOff>28575</xdr:rowOff>
    </xdr:to>
    <xdr:sp macro="" textlink="">
      <xdr:nvSpPr>
        <xdr:cNvPr id="3213" name="AutoShape 141"/>
        <xdr:cNvSpPr>
          <a:spLocks noChangeArrowheads="1"/>
        </xdr:cNvSpPr>
      </xdr:nvSpPr>
      <xdr:spPr bwMode="auto">
        <a:xfrm flipV="1">
          <a:off x="1076325" y="1462087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xdr:from>
      <xdr:col>9</xdr:col>
      <xdr:colOff>371475</xdr:colOff>
      <xdr:row>5</xdr:row>
      <xdr:rowOff>66675</xdr:rowOff>
    </xdr:from>
    <xdr:to>
      <xdr:col>9</xdr:col>
      <xdr:colOff>952500</xdr:colOff>
      <xdr:row>8</xdr:row>
      <xdr:rowOff>123825</xdr:rowOff>
    </xdr:to>
    <xdr:pic>
      <xdr:nvPicPr>
        <xdr:cNvPr id="3269" name="Picture 197"/>
        <xdr:cNvPicPr>
          <a:picLocks noChangeAspect="1" noChangeArrowheads="1"/>
        </xdr:cNvPicPr>
      </xdr:nvPicPr>
      <xdr:blipFill>
        <a:blip xmlns:r="http://schemas.openxmlformats.org/officeDocument/2006/relationships" r:embed="rId3" cstate="print"/>
        <a:srcRect/>
        <a:stretch>
          <a:fillRect/>
        </a:stretch>
      </xdr:blipFill>
      <xdr:spPr bwMode="auto">
        <a:xfrm>
          <a:off x="11449050" y="962025"/>
          <a:ext cx="581025" cy="542925"/>
        </a:xfrm>
        <a:prstGeom prst="rect">
          <a:avLst/>
        </a:prstGeom>
        <a:noFill/>
        <a:ln w="9525">
          <a:noFill/>
          <a:miter lim="800000"/>
          <a:headEnd/>
          <a:tailEnd/>
        </a:ln>
      </xdr:spPr>
    </xdr:pic>
    <xdr:clientData/>
  </xdr:twoCellAnchor>
  <xdr:twoCellAnchor editAs="oneCell">
    <xdr:from>
      <xdr:col>3</xdr:col>
      <xdr:colOff>923925</xdr:colOff>
      <xdr:row>24</xdr:row>
      <xdr:rowOff>104775</xdr:rowOff>
    </xdr:from>
    <xdr:to>
      <xdr:col>3</xdr:col>
      <xdr:colOff>1028700</xdr:colOff>
      <xdr:row>24</xdr:row>
      <xdr:rowOff>238125</xdr:rowOff>
    </xdr:to>
    <xdr:pic>
      <xdr:nvPicPr>
        <xdr:cNvPr id="3270" name="Picture 198"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1609725" y="5257800"/>
          <a:ext cx="104775" cy="133350"/>
        </a:xfrm>
        <a:prstGeom prst="rect">
          <a:avLst/>
        </a:prstGeom>
        <a:noFill/>
      </xdr:spPr>
    </xdr:pic>
    <xdr:clientData/>
  </xdr:twoCellAnchor>
  <xdr:twoCellAnchor editAs="oneCell">
    <xdr:from>
      <xdr:col>3</xdr:col>
      <xdr:colOff>923925</xdr:colOff>
      <xdr:row>25</xdr:row>
      <xdr:rowOff>104775</xdr:rowOff>
    </xdr:from>
    <xdr:to>
      <xdr:col>3</xdr:col>
      <xdr:colOff>1028700</xdr:colOff>
      <xdr:row>25</xdr:row>
      <xdr:rowOff>238125</xdr:rowOff>
    </xdr:to>
    <xdr:pic>
      <xdr:nvPicPr>
        <xdr:cNvPr id="3273" name="Picture 201"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1609725" y="5543550"/>
          <a:ext cx="104775" cy="133350"/>
        </a:xfrm>
        <a:prstGeom prst="rect">
          <a:avLst/>
        </a:prstGeom>
        <a:noFill/>
      </xdr:spPr>
    </xdr:pic>
    <xdr:clientData/>
  </xdr:twoCellAnchor>
  <xdr:twoCellAnchor editAs="oneCell">
    <xdr:from>
      <xdr:col>3</xdr:col>
      <xdr:colOff>923925</xdr:colOff>
      <xdr:row>26</xdr:row>
      <xdr:rowOff>104775</xdr:rowOff>
    </xdr:from>
    <xdr:to>
      <xdr:col>3</xdr:col>
      <xdr:colOff>1028700</xdr:colOff>
      <xdr:row>26</xdr:row>
      <xdr:rowOff>238125</xdr:rowOff>
    </xdr:to>
    <xdr:pic>
      <xdr:nvPicPr>
        <xdr:cNvPr id="3274" name="Picture 202"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1609725" y="5829300"/>
          <a:ext cx="104775" cy="133350"/>
        </a:xfrm>
        <a:prstGeom prst="rect">
          <a:avLst/>
        </a:prstGeom>
        <a:noFill/>
      </xdr:spPr>
    </xdr:pic>
    <xdr:clientData/>
  </xdr:twoCellAnchor>
  <xdr:oneCellAnchor>
    <xdr:from>
      <xdr:col>5</xdr:col>
      <xdr:colOff>600075</xdr:colOff>
      <xdr:row>27</xdr:row>
      <xdr:rowOff>190500</xdr:rowOff>
    </xdr:from>
    <xdr:ext cx="104775" cy="235927"/>
    <xdr:sp macro="" textlink="">
      <xdr:nvSpPr>
        <xdr:cNvPr id="3275" name="Text Box 203"/>
        <xdr:cNvSpPr txBox="1">
          <a:spLocks noChangeArrowheads="1"/>
        </xdr:cNvSpPr>
      </xdr:nvSpPr>
      <xdr:spPr bwMode="auto">
        <a:xfrm>
          <a:off x="2886075" y="6200775"/>
          <a:ext cx="104775" cy="228600"/>
        </a:xfrm>
        <a:prstGeom prst="rect">
          <a:avLst/>
        </a:prstGeom>
        <a:noFill/>
        <a:ln w="9525">
          <a:noFill/>
          <a:miter lim="800000"/>
          <a:headEnd/>
          <a:tailEnd/>
        </a:ln>
      </xdr:spPr>
    </xdr:sp>
    <xdr:clientData/>
  </xdr:oneCellAnchor>
  <xdr:twoCellAnchor editAs="oneCell">
    <xdr:from>
      <xdr:col>6</xdr:col>
      <xdr:colOff>3209925</xdr:colOff>
      <xdr:row>48</xdr:row>
      <xdr:rowOff>114300</xdr:rowOff>
    </xdr:from>
    <xdr:to>
      <xdr:col>6</xdr:col>
      <xdr:colOff>3324225</xdr:colOff>
      <xdr:row>48</xdr:row>
      <xdr:rowOff>228600</xdr:rowOff>
    </xdr:to>
    <xdr:pic>
      <xdr:nvPicPr>
        <xdr:cNvPr id="3278" name="Picture 206"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791325" y="11801475"/>
          <a:ext cx="114300" cy="114300"/>
        </a:xfrm>
        <a:prstGeom prst="rect">
          <a:avLst/>
        </a:prstGeom>
        <a:noFill/>
      </xdr:spPr>
    </xdr:pic>
    <xdr:clientData/>
  </xdr:twoCellAnchor>
  <xdr:twoCellAnchor editAs="oneCell">
    <xdr:from>
      <xdr:col>2</xdr:col>
      <xdr:colOff>9525</xdr:colOff>
      <xdr:row>66</xdr:row>
      <xdr:rowOff>85725</xdr:rowOff>
    </xdr:from>
    <xdr:to>
      <xdr:col>2</xdr:col>
      <xdr:colOff>114300</xdr:colOff>
      <xdr:row>66</xdr:row>
      <xdr:rowOff>209550</xdr:rowOff>
    </xdr:to>
    <xdr:pic>
      <xdr:nvPicPr>
        <xdr:cNvPr id="3280" name="Picture 208"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6916400"/>
          <a:ext cx="104775" cy="123825"/>
        </a:xfrm>
        <a:prstGeom prst="rect">
          <a:avLst/>
        </a:prstGeom>
        <a:noFill/>
      </xdr:spPr>
    </xdr:pic>
    <xdr:clientData/>
  </xdr:twoCellAnchor>
  <xdr:twoCellAnchor editAs="oneCell">
    <xdr:from>
      <xdr:col>6</xdr:col>
      <xdr:colOff>3228975</xdr:colOff>
      <xdr:row>69</xdr:row>
      <xdr:rowOff>114300</xdr:rowOff>
    </xdr:from>
    <xdr:to>
      <xdr:col>6</xdr:col>
      <xdr:colOff>3343275</xdr:colOff>
      <xdr:row>69</xdr:row>
      <xdr:rowOff>238125</xdr:rowOff>
    </xdr:to>
    <xdr:pic>
      <xdr:nvPicPr>
        <xdr:cNvPr id="3283" name="Picture 211"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0375" y="17802225"/>
          <a:ext cx="114300" cy="123825"/>
        </a:xfrm>
        <a:prstGeom prst="rect">
          <a:avLst/>
        </a:prstGeom>
        <a:noFill/>
      </xdr:spPr>
    </xdr:pic>
    <xdr:clientData/>
  </xdr:twoCellAnchor>
  <xdr:twoCellAnchor editAs="oneCell">
    <xdr:from>
      <xdr:col>6</xdr:col>
      <xdr:colOff>3228975</xdr:colOff>
      <xdr:row>68</xdr:row>
      <xdr:rowOff>123825</xdr:rowOff>
    </xdr:from>
    <xdr:to>
      <xdr:col>6</xdr:col>
      <xdr:colOff>3343275</xdr:colOff>
      <xdr:row>68</xdr:row>
      <xdr:rowOff>238125</xdr:rowOff>
    </xdr:to>
    <xdr:pic>
      <xdr:nvPicPr>
        <xdr:cNvPr id="3284" name="Picture 212"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10375" y="17526000"/>
          <a:ext cx="114300" cy="114300"/>
        </a:xfrm>
        <a:prstGeom prst="rect">
          <a:avLst/>
        </a:prstGeom>
        <a:noFill/>
      </xdr:spPr>
    </xdr:pic>
    <xdr:clientData/>
  </xdr:twoCellAnchor>
  <xdr:twoCellAnchor>
    <xdr:from>
      <xdr:col>3</xdr:col>
      <xdr:colOff>390525</xdr:colOff>
      <xdr:row>67</xdr:row>
      <xdr:rowOff>76200</xdr:rowOff>
    </xdr:from>
    <xdr:to>
      <xdr:col>3</xdr:col>
      <xdr:colOff>847725</xdr:colOff>
      <xdr:row>69</xdr:row>
      <xdr:rowOff>28575</xdr:rowOff>
    </xdr:to>
    <xdr:sp macro="" textlink="">
      <xdr:nvSpPr>
        <xdr:cNvPr id="3285" name="AutoShape 213"/>
        <xdr:cNvSpPr>
          <a:spLocks noChangeArrowheads="1"/>
        </xdr:cNvSpPr>
      </xdr:nvSpPr>
      <xdr:spPr bwMode="auto">
        <a:xfrm flipV="1">
          <a:off x="1076325" y="1719262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editAs="oneCell">
    <xdr:from>
      <xdr:col>3</xdr:col>
      <xdr:colOff>323850</xdr:colOff>
      <xdr:row>4</xdr:row>
      <xdr:rowOff>133350</xdr:rowOff>
    </xdr:from>
    <xdr:to>
      <xdr:col>3</xdr:col>
      <xdr:colOff>1143000</xdr:colOff>
      <xdr:row>8</xdr:row>
      <xdr:rowOff>66675</xdr:rowOff>
    </xdr:to>
    <xdr:pic>
      <xdr:nvPicPr>
        <xdr:cNvPr id="3287" name="Picture 215"/>
        <xdr:cNvPicPr>
          <a:picLocks noChangeAspect="1" noChangeArrowheads="1"/>
        </xdr:cNvPicPr>
      </xdr:nvPicPr>
      <xdr:blipFill>
        <a:blip xmlns:r="http://schemas.openxmlformats.org/officeDocument/2006/relationships" r:embed="rId4" cstate="print"/>
        <a:srcRect/>
        <a:stretch>
          <a:fillRect/>
        </a:stretch>
      </xdr:blipFill>
      <xdr:spPr bwMode="auto">
        <a:xfrm>
          <a:off x="1009650" y="866775"/>
          <a:ext cx="819150" cy="581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41</xdr:row>
      <xdr:rowOff>104775</xdr:rowOff>
    </xdr:from>
    <xdr:to>
      <xdr:col>2</xdr:col>
      <xdr:colOff>123825</xdr:colOff>
      <xdr:row>41</xdr:row>
      <xdr:rowOff>219075</xdr:rowOff>
    </xdr:to>
    <xdr:pic>
      <xdr:nvPicPr>
        <xdr:cNvPr id="14382" name="Picture 46"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0763250"/>
          <a:ext cx="114300" cy="114300"/>
        </a:xfrm>
        <a:prstGeom prst="rect">
          <a:avLst/>
        </a:prstGeom>
        <a:noFill/>
      </xdr:spPr>
    </xdr:pic>
    <xdr:clientData/>
  </xdr:twoCellAnchor>
  <xdr:twoCellAnchor editAs="oneCell">
    <xdr:from>
      <xdr:col>2</xdr:col>
      <xdr:colOff>9525</xdr:colOff>
      <xdr:row>56</xdr:row>
      <xdr:rowOff>104775</xdr:rowOff>
    </xdr:from>
    <xdr:to>
      <xdr:col>2</xdr:col>
      <xdr:colOff>123825</xdr:colOff>
      <xdr:row>56</xdr:row>
      <xdr:rowOff>219075</xdr:rowOff>
    </xdr:to>
    <xdr:pic>
      <xdr:nvPicPr>
        <xdr:cNvPr id="14391" name="Picture 55"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5049500"/>
          <a:ext cx="114300" cy="114300"/>
        </a:xfrm>
        <a:prstGeom prst="rect">
          <a:avLst/>
        </a:prstGeom>
        <a:noFill/>
      </xdr:spPr>
    </xdr:pic>
    <xdr:clientData/>
  </xdr:twoCellAnchor>
  <xdr:twoCellAnchor editAs="oneCell">
    <xdr:from>
      <xdr:col>6</xdr:col>
      <xdr:colOff>3267075</xdr:colOff>
      <xdr:row>43</xdr:row>
      <xdr:rowOff>142875</xdr:rowOff>
    </xdr:from>
    <xdr:to>
      <xdr:col>6</xdr:col>
      <xdr:colOff>3381375</xdr:colOff>
      <xdr:row>43</xdr:row>
      <xdr:rowOff>257175</xdr:rowOff>
    </xdr:to>
    <xdr:pic>
      <xdr:nvPicPr>
        <xdr:cNvPr id="14405" name="Picture 69"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34200" y="11372850"/>
          <a:ext cx="114300" cy="114300"/>
        </a:xfrm>
        <a:prstGeom prst="rect">
          <a:avLst/>
        </a:prstGeom>
        <a:noFill/>
      </xdr:spPr>
    </xdr:pic>
    <xdr:clientData/>
  </xdr:twoCellAnchor>
  <xdr:twoCellAnchor editAs="oneCell">
    <xdr:from>
      <xdr:col>6</xdr:col>
      <xdr:colOff>3248025</xdr:colOff>
      <xdr:row>45</xdr:row>
      <xdr:rowOff>152400</xdr:rowOff>
    </xdr:from>
    <xdr:to>
      <xdr:col>6</xdr:col>
      <xdr:colOff>3362325</xdr:colOff>
      <xdr:row>45</xdr:row>
      <xdr:rowOff>266700</xdr:rowOff>
    </xdr:to>
    <xdr:pic>
      <xdr:nvPicPr>
        <xdr:cNvPr id="14406" name="Picture 70"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15150" y="11953875"/>
          <a:ext cx="114300" cy="114300"/>
        </a:xfrm>
        <a:prstGeom prst="rect">
          <a:avLst/>
        </a:prstGeom>
        <a:noFill/>
      </xdr:spPr>
    </xdr:pic>
    <xdr:clientData/>
  </xdr:twoCellAnchor>
  <xdr:twoCellAnchor editAs="oneCell">
    <xdr:from>
      <xdr:col>2</xdr:col>
      <xdr:colOff>9525</xdr:colOff>
      <xdr:row>66</xdr:row>
      <xdr:rowOff>104775</xdr:rowOff>
    </xdr:from>
    <xdr:to>
      <xdr:col>2</xdr:col>
      <xdr:colOff>123825</xdr:colOff>
      <xdr:row>66</xdr:row>
      <xdr:rowOff>219075</xdr:rowOff>
    </xdr:to>
    <xdr:pic>
      <xdr:nvPicPr>
        <xdr:cNvPr id="14407" name="Picture 71"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7907000"/>
          <a:ext cx="114300" cy="114300"/>
        </a:xfrm>
        <a:prstGeom prst="rect">
          <a:avLst/>
        </a:prstGeom>
        <a:noFill/>
      </xdr:spPr>
    </xdr:pic>
    <xdr:clientData/>
  </xdr:twoCellAnchor>
  <xdr:twoCellAnchor editAs="oneCell">
    <xdr:from>
      <xdr:col>6</xdr:col>
      <xdr:colOff>3209925</xdr:colOff>
      <xdr:row>68</xdr:row>
      <xdr:rowOff>152400</xdr:rowOff>
    </xdr:from>
    <xdr:to>
      <xdr:col>6</xdr:col>
      <xdr:colOff>3324225</xdr:colOff>
      <xdr:row>68</xdr:row>
      <xdr:rowOff>266700</xdr:rowOff>
    </xdr:to>
    <xdr:pic>
      <xdr:nvPicPr>
        <xdr:cNvPr id="14409" name="Picture 73"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77050" y="18526125"/>
          <a:ext cx="114300" cy="114300"/>
        </a:xfrm>
        <a:prstGeom prst="rect">
          <a:avLst/>
        </a:prstGeom>
        <a:noFill/>
      </xdr:spPr>
    </xdr:pic>
    <xdr:clientData/>
  </xdr:twoCellAnchor>
  <xdr:twoCellAnchor editAs="oneCell">
    <xdr:from>
      <xdr:col>6</xdr:col>
      <xdr:colOff>3209925</xdr:colOff>
      <xdr:row>69</xdr:row>
      <xdr:rowOff>123825</xdr:rowOff>
    </xdr:from>
    <xdr:to>
      <xdr:col>6</xdr:col>
      <xdr:colOff>3324225</xdr:colOff>
      <xdr:row>69</xdr:row>
      <xdr:rowOff>238125</xdr:rowOff>
    </xdr:to>
    <xdr:pic>
      <xdr:nvPicPr>
        <xdr:cNvPr id="14410" name="Picture 74"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77050" y="18783300"/>
          <a:ext cx="114300" cy="114300"/>
        </a:xfrm>
        <a:prstGeom prst="rect">
          <a:avLst/>
        </a:prstGeom>
        <a:noFill/>
      </xdr:spPr>
    </xdr:pic>
    <xdr:clientData/>
  </xdr:twoCellAnchor>
  <xdr:twoCellAnchor editAs="oneCell">
    <xdr:from>
      <xdr:col>2</xdr:col>
      <xdr:colOff>9525</xdr:colOff>
      <xdr:row>28</xdr:row>
      <xdr:rowOff>114300</xdr:rowOff>
    </xdr:from>
    <xdr:to>
      <xdr:col>2</xdr:col>
      <xdr:colOff>123825</xdr:colOff>
      <xdr:row>28</xdr:row>
      <xdr:rowOff>228600</xdr:rowOff>
    </xdr:to>
    <xdr:pic>
      <xdr:nvPicPr>
        <xdr:cNvPr id="14413" name="Picture 77"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7058025"/>
          <a:ext cx="114300" cy="114300"/>
        </a:xfrm>
        <a:prstGeom prst="rect">
          <a:avLst/>
        </a:prstGeom>
        <a:noFill/>
      </xdr:spPr>
    </xdr:pic>
    <xdr:clientData/>
  </xdr:twoCellAnchor>
  <xdr:twoCellAnchor editAs="oneCell">
    <xdr:from>
      <xdr:col>6</xdr:col>
      <xdr:colOff>3190875</xdr:colOff>
      <xdr:row>35</xdr:row>
      <xdr:rowOff>152400</xdr:rowOff>
    </xdr:from>
    <xdr:to>
      <xdr:col>6</xdr:col>
      <xdr:colOff>3305175</xdr:colOff>
      <xdr:row>35</xdr:row>
      <xdr:rowOff>266700</xdr:rowOff>
    </xdr:to>
    <xdr:pic>
      <xdr:nvPicPr>
        <xdr:cNvPr id="14414" name="Picture 78"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58000" y="9096375"/>
          <a:ext cx="114300" cy="114300"/>
        </a:xfrm>
        <a:prstGeom prst="rect">
          <a:avLst/>
        </a:prstGeom>
        <a:noFill/>
      </xdr:spPr>
    </xdr:pic>
    <xdr:clientData/>
  </xdr:twoCellAnchor>
  <xdr:twoCellAnchor editAs="oneCell">
    <xdr:from>
      <xdr:col>6</xdr:col>
      <xdr:colOff>3200400</xdr:colOff>
      <xdr:row>34</xdr:row>
      <xdr:rowOff>123825</xdr:rowOff>
    </xdr:from>
    <xdr:to>
      <xdr:col>6</xdr:col>
      <xdr:colOff>3314700</xdr:colOff>
      <xdr:row>34</xdr:row>
      <xdr:rowOff>238125</xdr:rowOff>
    </xdr:to>
    <xdr:pic>
      <xdr:nvPicPr>
        <xdr:cNvPr id="14415" name="Picture 79"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67525" y="8782050"/>
          <a:ext cx="114300" cy="114300"/>
        </a:xfrm>
        <a:prstGeom prst="rect">
          <a:avLst/>
        </a:prstGeom>
        <a:noFill/>
      </xdr:spPr>
    </xdr:pic>
    <xdr:clientData/>
  </xdr:twoCellAnchor>
  <xdr:twoCellAnchor editAs="oneCell">
    <xdr:from>
      <xdr:col>6</xdr:col>
      <xdr:colOff>3200400</xdr:colOff>
      <xdr:row>32</xdr:row>
      <xdr:rowOff>123825</xdr:rowOff>
    </xdr:from>
    <xdr:to>
      <xdr:col>6</xdr:col>
      <xdr:colOff>3314700</xdr:colOff>
      <xdr:row>32</xdr:row>
      <xdr:rowOff>238125</xdr:rowOff>
    </xdr:to>
    <xdr:pic>
      <xdr:nvPicPr>
        <xdr:cNvPr id="14416" name="Picture 80"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67525" y="8210550"/>
          <a:ext cx="114300" cy="114300"/>
        </a:xfrm>
        <a:prstGeom prst="rect">
          <a:avLst/>
        </a:prstGeom>
        <a:noFill/>
      </xdr:spPr>
    </xdr:pic>
    <xdr:clientData/>
  </xdr:twoCellAnchor>
  <xdr:twoCellAnchor editAs="oneCell">
    <xdr:from>
      <xdr:col>6</xdr:col>
      <xdr:colOff>3209925</xdr:colOff>
      <xdr:row>30</xdr:row>
      <xdr:rowOff>142875</xdr:rowOff>
    </xdr:from>
    <xdr:to>
      <xdr:col>6</xdr:col>
      <xdr:colOff>3324225</xdr:colOff>
      <xdr:row>30</xdr:row>
      <xdr:rowOff>257175</xdr:rowOff>
    </xdr:to>
    <xdr:pic>
      <xdr:nvPicPr>
        <xdr:cNvPr id="14417" name="Picture 81"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77050" y="7658100"/>
          <a:ext cx="114300" cy="114300"/>
        </a:xfrm>
        <a:prstGeom prst="rect">
          <a:avLst/>
        </a:prstGeom>
        <a:noFill/>
      </xdr:spPr>
    </xdr:pic>
    <xdr:clientData/>
  </xdr:twoCellAnchor>
  <xdr:twoCellAnchor editAs="oneCell">
    <xdr:from>
      <xdr:col>6</xdr:col>
      <xdr:colOff>3238500</xdr:colOff>
      <xdr:row>46</xdr:row>
      <xdr:rowOff>142875</xdr:rowOff>
    </xdr:from>
    <xdr:to>
      <xdr:col>6</xdr:col>
      <xdr:colOff>3352800</xdr:colOff>
      <xdr:row>46</xdr:row>
      <xdr:rowOff>257175</xdr:rowOff>
    </xdr:to>
    <xdr:pic>
      <xdr:nvPicPr>
        <xdr:cNvPr id="14423" name="Picture 87"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05625" y="12230100"/>
          <a:ext cx="114300" cy="114300"/>
        </a:xfrm>
        <a:prstGeom prst="rect">
          <a:avLst/>
        </a:prstGeom>
        <a:noFill/>
      </xdr:spPr>
    </xdr:pic>
    <xdr:clientData/>
  </xdr:twoCellAnchor>
  <xdr:twoCellAnchor>
    <xdr:from>
      <xdr:col>3</xdr:col>
      <xdr:colOff>428625</xdr:colOff>
      <xdr:row>29</xdr:row>
      <xdr:rowOff>76200</xdr:rowOff>
    </xdr:from>
    <xdr:to>
      <xdr:col>3</xdr:col>
      <xdr:colOff>885825</xdr:colOff>
      <xdr:row>31</xdr:row>
      <xdr:rowOff>28575</xdr:rowOff>
    </xdr:to>
    <xdr:sp macro="" textlink="">
      <xdr:nvSpPr>
        <xdr:cNvPr id="14425" name="AutoShape 89"/>
        <xdr:cNvSpPr>
          <a:spLocks noChangeArrowheads="1"/>
        </xdr:cNvSpPr>
      </xdr:nvSpPr>
      <xdr:spPr bwMode="auto">
        <a:xfrm flipV="1">
          <a:off x="1114425" y="730567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xdr:from>
      <xdr:col>3</xdr:col>
      <xdr:colOff>428625</xdr:colOff>
      <xdr:row>42</xdr:row>
      <xdr:rowOff>76200</xdr:rowOff>
    </xdr:from>
    <xdr:to>
      <xdr:col>3</xdr:col>
      <xdr:colOff>885825</xdr:colOff>
      <xdr:row>44</xdr:row>
      <xdr:rowOff>28575</xdr:rowOff>
    </xdr:to>
    <xdr:sp macro="" textlink="">
      <xdr:nvSpPr>
        <xdr:cNvPr id="14426" name="AutoShape 90"/>
        <xdr:cNvSpPr>
          <a:spLocks noChangeArrowheads="1"/>
        </xdr:cNvSpPr>
      </xdr:nvSpPr>
      <xdr:spPr bwMode="auto">
        <a:xfrm flipV="1">
          <a:off x="1114425" y="1102042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xdr:from>
      <xdr:col>3</xdr:col>
      <xdr:colOff>428625</xdr:colOff>
      <xdr:row>57</xdr:row>
      <xdr:rowOff>76200</xdr:rowOff>
    </xdr:from>
    <xdr:to>
      <xdr:col>3</xdr:col>
      <xdr:colOff>885825</xdr:colOff>
      <xdr:row>59</xdr:row>
      <xdr:rowOff>28575</xdr:rowOff>
    </xdr:to>
    <xdr:sp macro="" textlink="">
      <xdr:nvSpPr>
        <xdr:cNvPr id="14427" name="AutoShape 91"/>
        <xdr:cNvSpPr>
          <a:spLocks noChangeArrowheads="1"/>
        </xdr:cNvSpPr>
      </xdr:nvSpPr>
      <xdr:spPr bwMode="auto">
        <a:xfrm flipV="1">
          <a:off x="1114425" y="1530667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editAs="oneCell">
    <xdr:from>
      <xdr:col>2</xdr:col>
      <xdr:colOff>9525</xdr:colOff>
      <xdr:row>20</xdr:row>
      <xdr:rowOff>114300</xdr:rowOff>
    </xdr:from>
    <xdr:to>
      <xdr:col>2</xdr:col>
      <xdr:colOff>123825</xdr:colOff>
      <xdr:row>20</xdr:row>
      <xdr:rowOff>228600</xdr:rowOff>
    </xdr:to>
    <xdr:pic>
      <xdr:nvPicPr>
        <xdr:cNvPr id="14428" name="Picture 92"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4772025"/>
          <a:ext cx="114300" cy="114300"/>
        </a:xfrm>
        <a:prstGeom prst="rect">
          <a:avLst/>
        </a:prstGeom>
        <a:noFill/>
      </xdr:spPr>
    </xdr:pic>
    <xdr:clientData/>
  </xdr:twoCellAnchor>
  <xdr:twoCellAnchor editAs="oneCell">
    <xdr:from>
      <xdr:col>6</xdr:col>
      <xdr:colOff>3276600</xdr:colOff>
      <xdr:row>22</xdr:row>
      <xdr:rowOff>133350</xdr:rowOff>
    </xdr:from>
    <xdr:to>
      <xdr:col>6</xdr:col>
      <xdr:colOff>3390900</xdr:colOff>
      <xdr:row>22</xdr:row>
      <xdr:rowOff>247650</xdr:rowOff>
    </xdr:to>
    <xdr:pic>
      <xdr:nvPicPr>
        <xdr:cNvPr id="14429" name="Picture 93"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43725" y="5362575"/>
          <a:ext cx="114300" cy="114300"/>
        </a:xfrm>
        <a:prstGeom prst="rect">
          <a:avLst/>
        </a:prstGeom>
        <a:noFill/>
      </xdr:spPr>
    </xdr:pic>
    <xdr:clientData/>
  </xdr:twoCellAnchor>
  <xdr:twoCellAnchor>
    <xdr:from>
      <xdr:col>3</xdr:col>
      <xdr:colOff>390525</xdr:colOff>
      <xdr:row>21</xdr:row>
      <xdr:rowOff>66675</xdr:rowOff>
    </xdr:from>
    <xdr:to>
      <xdr:col>3</xdr:col>
      <xdr:colOff>847725</xdr:colOff>
      <xdr:row>23</xdr:row>
      <xdr:rowOff>19050</xdr:rowOff>
    </xdr:to>
    <xdr:sp macro="" textlink="">
      <xdr:nvSpPr>
        <xdr:cNvPr id="14430" name="AutoShape 94"/>
        <xdr:cNvSpPr>
          <a:spLocks noChangeArrowheads="1"/>
        </xdr:cNvSpPr>
      </xdr:nvSpPr>
      <xdr:spPr bwMode="auto">
        <a:xfrm flipV="1">
          <a:off x="1076325" y="5010150"/>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editAs="oneCell">
    <xdr:from>
      <xdr:col>2</xdr:col>
      <xdr:colOff>9525</xdr:colOff>
      <xdr:row>13</xdr:row>
      <xdr:rowOff>114300</xdr:rowOff>
    </xdr:from>
    <xdr:to>
      <xdr:col>2</xdr:col>
      <xdr:colOff>123825</xdr:colOff>
      <xdr:row>13</xdr:row>
      <xdr:rowOff>228600</xdr:rowOff>
    </xdr:to>
    <xdr:pic>
      <xdr:nvPicPr>
        <xdr:cNvPr id="14431" name="Picture 95"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2771775"/>
          <a:ext cx="114300" cy="114300"/>
        </a:xfrm>
        <a:prstGeom prst="rect">
          <a:avLst/>
        </a:prstGeom>
        <a:noFill/>
      </xdr:spPr>
    </xdr:pic>
    <xdr:clientData/>
  </xdr:twoCellAnchor>
  <xdr:twoCellAnchor editAs="oneCell">
    <xdr:from>
      <xdr:col>6</xdr:col>
      <xdr:colOff>3248025</xdr:colOff>
      <xdr:row>15</xdr:row>
      <xdr:rowOff>114300</xdr:rowOff>
    </xdr:from>
    <xdr:to>
      <xdr:col>6</xdr:col>
      <xdr:colOff>3362325</xdr:colOff>
      <xdr:row>15</xdr:row>
      <xdr:rowOff>228600</xdr:rowOff>
    </xdr:to>
    <xdr:pic>
      <xdr:nvPicPr>
        <xdr:cNvPr id="14432" name="Picture 96"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15150" y="3343275"/>
          <a:ext cx="114300" cy="114300"/>
        </a:xfrm>
        <a:prstGeom prst="rect">
          <a:avLst/>
        </a:prstGeom>
        <a:noFill/>
      </xdr:spPr>
    </xdr:pic>
    <xdr:clientData/>
  </xdr:twoCellAnchor>
  <xdr:twoCellAnchor editAs="oneCell">
    <xdr:from>
      <xdr:col>6</xdr:col>
      <xdr:colOff>3238500</xdr:colOff>
      <xdr:row>17</xdr:row>
      <xdr:rowOff>123825</xdr:rowOff>
    </xdr:from>
    <xdr:to>
      <xdr:col>6</xdr:col>
      <xdr:colOff>3352800</xdr:colOff>
      <xdr:row>17</xdr:row>
      <xdr:rowOff>238125</xdr:rowOff>
    </xdr:to>
    <xdr:pic>
      <xdr:nvPicPr>
        <xdr:cNvPr id="14433" name="Picture 97"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05625" y="3924300"/>
          <a:ext cx="114300" cy="114300"/>
        </a:xfrm>
        <a:prstGeom prst="rect">
          <a:avLst/>
        </a:prstGeom>
        <a:noFill/>
      </xdr:spPr>
    </xdr:pic>
    <xdr:clientData/>
  </xdr:twoCellAnchor>
  <xdr:twoCellAnchor>
    <xdr:from>
      <xdr:col>3</xdr:col>
      <xdr:colOff>390525</xdr:colOff>
      <xdr:row>14</xdr:row>
      <xdr:rowOff>76200</xdr:rowOff>
    </xdr:from>
    <xdr:to>
      <xdr:col>3</xdr:col>
      <xdr:colOff>847725</xdr:colOff>
      <xdr:row>16</xdr:row>
      <xdr:rowOff>28575</xdr:rowOff>
    </xdr:to>
    <xdr:sp macro="" textlink="">
      <xdr:nvSpPr>
        <xdr:cNvPr id="14434" name="AutoShape 98"/>
        <xdr:cNvSpPr>
          <a:spLocks noChangeArrowheads="1"/>
        </xdr:cNvSpPr>
      </xdr:nvSpPr>
      <xdr:spPr bwMode="auto">
        <a:xfrm flipV="1">
          <a:off x="1076325" y="301942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editAs="oneCell">
    <xdr:from>
      <xdr:col>6</xdr:col>
      <xdr:colOff>3267075</xdr:colOff>
      <xdr:row>14</xdr:row>
      <xdr:rowOff>114300</xdr:rowOff>
    </xdr:from>
    <xdr:to>
      <xdr:col>6</xdr:col>
      <xdr:colOff>3381375</xdr:colOff>
      <xdr:row>14</xdr:row>
      <xdr:rowOff>228600</xdr:rowOff>
    </xdr:to>
    <xdr:pic>
      <xdr:nvPicPr>
        <xdr:cNvPr id="14435" name="Picture 99"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34200" y="3057525"/>
          <a:ext cx="114300" cy="114300"/>
        </a:xfrm>
        <a:prstGeom prst="rect">
          <a:avLst/>
        </a:prstGeom>
        <a:noFill/>
      </xdr:spPr>
    </xdr:pic>
    <xdr:clientData/>
  </xdr:twoCellAnchor>
  <xdr:twoCellAnchor editAs="oneCell">
    <xdr:from>
      <xdr:col>6</xdr:col>
      <xdr:colOff>3267075</xdr:colOff>
      <xdr:row>58</xdr:row>
      <xdr:rowOff>142875</xdr:rowOff>
    </xdr:from>
    <xdr:to>
      <xdr:col>6</xdr:col>
      <xdr:colOff>3381375</xdr:colOff>
      <xdr:row>58</xdr:row>
      <xdr:rowOff>257175</xdr:rowOff>
    </xdr:to>
    <xdr:pic>
      <xdr:nvPicPr>
        <xdr:cNvPr id="14442" name="Picture 106"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34200" y="15659100"/>
          <a:ext cx="114300" cy="114300"/>
        </a:xfrm>
        <a:prstGeom prst="rect">
          <a:avLst/>
        </a:prstGeom>
        <a:noFill/>
      </xdr:spPr>
    </xdr:pic>
    <xdr:clientData/>
  </xdr:twoCellAnchor>
  <xdr:twoCellAnchor editAs="oneCell">
    <xdr:from>
      <xdr:col>6</xdr:col>
      <xdr:colOff>3267075</xdr:colOff>
      <xdr:row>60</xdr:row>
      <xdr:rowOff>142875</xdr:rowOff>
    </xdr:from>
    <xdr:to>
      <xdr:col>6</xdr:col>
      <xdr:colOff>3381375</xdr:colOff>
      <xdr:row>60</xdr:row>
      <xdr:rowOff>257175</xdr:rowOff>
    </xdr:to>
    <xdr:pic>
      <xdr:nvPicPr>
        <xdr:cNvPr id="14443" name="Picture 107"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34200" y="16230600"/>
          <a:ext cx="114300" cy="114300"/>
        </a:xfrm>
        <a:prstGeom prst="rect">
          <a:avLst/>
        </a:prstGeom>
        <a:noFill/>
      </xdr:spPr>
    </xdr:pic>
    <xdr:clientData/>
  </xdr:twoCellAnchor>
  <xdr:twoCellAnchor editAs="oneCell">
    <xdr:from>
      <xdr:col>6</xdr:col>
      <xdr:colOff>3190875</xdr:colOff>
      <xdr:row>38</xdr:row>
      <xdr:rowOff>104775</xdr:rowOff>
    </xdr:from>
    <xdr:to>
      <xdr:col>6</xdr:col>
      <xdr:colOff>3305175</xdr:colOff>
      <xdr:row>38</xdr:row>
      <xdr:rowOff>219075</xdr:rowOff>
    </xdr:to>
    <xdr:pic>
      <xdr:nvPicPr>
        <xdr:cNvPr id="14444" name="Picture 108"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58000" y="9906000"/>
          <a:ext cx="114300" cy="114300"/>
        </a:xfrm>
        <a:prstGeom prst="rect">
          <a:avLst/>
        </a:prstGeom>
        <a:noFill/>
      </xdr:spPr>
    </xdr:pic>
    <xdr:clientData/>
  </xdr:twoCellAnchor>
  <xdr:twoCellAnchor>
    <xdr:from>
      <xdr:col>3</xdr:col>
      <xdr:colOff>428625</xdr:colOff>
      <xdr:row>67</xdr:row>
      <xdr:rowOff>76200</xdr:rowOff>
    </xdr:from>
    <xdr:to>
      <xdr:col>3</xdr:col>
      <xdr:colOff>885825</xdr:colOff>
      <xdr:row>69</xdr:row>
      <xdr:rowOff>28575</xdr:rowOff>
    </xdr:to>
    <xdr:sp macro="" textlink="">
      <xdr:nvSpPr>
        <xdr:cNvPr id="14446" name="AutoShape 110"/>
        <xdr:cNvSpPr>
          <a:spLocks noChangeArrowheads="1"/>
        </xdr:cNvSpPr>
      </xdr:nvSpPr>
      <xdr:spPr bwMode="auto">
        <a:xfrm flipV="1">
          <a:off x="1114425" y="1816417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xdr:from>
      <xdr:col>9</xdr:col>
      <xdr:colOff>352425</xdr:colOff>
      <xdr:row>5</xdr:row>
      <xdr:rowOff>47625</xdr:rowOff>
    </xdr:from>
    <xdr:to>
      <xdr:col>9</xdr:col>
      <xdr:colOff>933450</xdr:colOff>
      <xdr:row>8</xdr:row>
      <xdr:rowOff>104775</xdr:rowOff>
    </xdr:to>
    <xdr:pic>
      <xdr:nvPicPr>
        <xdr:cNvPr id="14458" name="Picture 122"/>
        <xdr:cNvPicPr>
          <a:picLocks noChangeAspect="1" noChangeArrowheads="1"/>
        </xdr:cNvPicPr>
      </xdr:nvPicPr>
      <xdr:blipFill>
        <a:blip xmlns:r="http://schemas.openxmlformats.org/officeDocument/2006/relationships" r:embed="rId3" cstate="print"/>
        <a:srcRect/>
        <a:stretch>
          <a:fillRect/>
        </a:stretch>
      </xdr:blipFill>
      <xdr:spPr bwMode="auto">
        <a:xfrm>
          <a:off x="11506200" y="942975"/>
          <a:ext cx="581025" cy="542925"/>
        </a:xfrm>
        <a:prstGeom prst="rect">
          <a:avLst/>
        </a:prstGeom>
        <a:noFill/>
        <a:ln w="9525">
          <a:noFill/>
          <a:miter lim="800000"/>
          <a:headEnd/>
          <a:tailEnd/>
        </a:ln>
      </xdr:spPr>
    </xdr:pic>
    <xdr:clientData/>
  </xdr:twoCellAnchor>
  <xdr:twoCellAnchor editAs="oneCell">
    <xdr:from>
      <xdr:col>2</xdr:col>
      <xdr:colOff>9525</xdr:colOff>
      <xdr:row>49</xdr:row>
      <xdr:rowOff>104775</xdr:rowOff>
    </xdr:from>
    <xdr:to>
      <xdr:col>2</xdr:col>
      <xdr:colOff>114300</xdr:colOff>
      <xdr:row>49</xdr:row>
      <xdr:rowOff>219075</xdr:rowOff>
    </xdr:to>
    <xdr:pic>
      <xdr:nvPicPr>
        <xdr:cNvPr id="14459" name="Picture 123" descr="BD14870_"/>
        <xdr:cNvPicPr>
          <a:picLocks noChangeAspect="1" noChangeArrowheads="1"/>
        </xdr:cNvPicPr>
      </xdr:nvPicPr>
      <xdr:blipFill>
        <a:blip xmlns:r="http://schemas.openxmlformats.org/officeDocument/2006/relationships" r:embed="rId1" cstate="print"/>
        <a:srcRect/>
        <a:stretch>
          <a:fillRect/>
        </a:stretch>
      </xdr:blipFill>
      <xdr:spPr bwMode="auto">
        <a:xfrm>
          <a:off x="476250" y="13049250"/>
          <a:ext cx="104775" cy="114300"/>
        </a:xfrm>
        <a:prstGeom prst="rect">
          <a:avLst/>
        </a:prstGeom>
        <a:noFill/>
      </xdr:spPr>
    </xdr:pic>
    <xdr:clientData/>
  </xdr:twoCellAnchor>
  <xdr:twoCellAnchor editAs="oneCell">
    <xdr:from>
      <xdr:col>6</xdr:col>
      <xdr:colOff>3171825</xdr:colOff>
      <xdr:row>51</xdr:row>
      <xdr:rowOff>142875</xdr:rowOff>
    </xdr:from>
    <xdr:to>
      <xdr:col>6</xdr:col>
      <xdr:colOff>3286125</xdr:colOff>
      <xdr:row>51</xdr:row>
      <xdr:rowOff>266700</xdr:rowOff>
    </xdr:to>
    <xdr:pic>
      <xdr:nvPicPr>
        <xdr:cNvPr id="14460" name="Picture 124"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38950" y="13658850"/>
          <a:ext cx="114300" cy="123825"/>
        </a:xfrm>
        <a:prstGeom prst="rect">
          <a:avLst/>
        </a:prstGeom>
        <a:noFill/>
      </xdr:spPr>
    </xdr:pic>
    <xdr:clientData/>
  </xdr:twoCellAnchor>
  <xdr:twoCellAnchor editAs="oneCell">
    <xdr:from>
      <xdr:col>6</xdr:col>
      <xdr:colOff>3171825</xdr:colOff>
      <xdr:row>53</xdr:row>
      <xdr:rowOff>114300</xdr:rowOff>
    </xdr:from>
    <xdr:to>
      <xdr:col>6</xdr:col>
      <xdr:colOff>3286125</xdr:colOff>
      <xdr:row>53</xdr:row>
      <xdr:rowOff>238125</xdr:rowOff>
    </xdr:to>
    <xdr:pic>
      <xdr:nvPicPr>
        <xdr:cNvPr id="14461" name="Picture 125"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838950" y="14201775"/>
          <a:ext cx="114300" cy="123825"/>
        </a:xfrm>
        <a:prstGeom prst="rect">
          <a:avLst/>
        </a:prstGeom>
        <a:noFill/>
      </xdr:spPr>
    </xdr:pic>
    <xdr:clientData/>
  </xdr:twoCellAnchor>
  <xdr:twoCellAnchor>
    <xdr:from>
      <xdr:col>3</xdr:col>
      <xdr:colOff>428625</xdr:colOff>
      <xdr:row>50</xdr:row>
      <xdr:rowOff>76200</xdr:rowOff>
    </xdr:from>
    <xdr:to>
      <xdr:col>3</xdr:col>
      <xdr:colOff>885825</xdr:colOff>
      <xdr:row>52</xdr:row>
      <xdr:rowOff>28575</xdr:rowOff>
    </xdr:to>
    <xdr:sp macro="" textlink="">
      <xdr:nvSpPr>
        <xdr:cNvPr id="14462" name="AutoShape 126"/>
        <xdr:cNvSpPr>
          <a:spLocks noChangeArrowheads="1"/>
        </xdr:cNvSpPr>
      </xdr:nvSpPr>
      <xdr:spPr bwMode="auto">
        <a:xfrm flipV="1">
          <a:off x="1114425" y="13306425"/>
          <a:ext cx="457200" cy="523875"/>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FFFFFF"/>
        </a:solidFill>
        <a:ln w="12700">
          <a:solidFill>
            <a:srgbClr val="000000"/>
          </a:solidFill>
          <a:miter lim="800000"/>
          <a:headEnd/>
          <a:tailEnd/>
        </a:ln>
      </xdr:spPr>
    </xdr:sp>
    <xdr:clientData/>
  </xdr:twoCellAnchor>
  <xdr:twoCellAnchor editAs="oneCell">
    <xdr:from>
      <xdr:col>6</xdr:col>
      <xdr:colOff>3276600</xdr:colOff>
      <xdr:row>24</xdr:row>
      <xdr:rowOff>142875</xdr:rowOff>
    </xdr:from>
    <xdr:to>
      <xdr:col>6</xdr:col>
      <xdr:colOff>3390900</xdr:colOff>
      <xdr:row>24</xdr:row>
      <xdr:rowOff>257175</xdr:rowOff>
    </xdr:to>
    <xdr:pic>
      <xdr:nvPicPr>
        <xdr:cNvPr id="14465" name="Picture 129"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43725" y="5943600"/>
          <a:ext cx="114300" cy="114300"/>
        </a:xfrm>
        <a:prstGeom prst="rect">
          <a:avLst/>
        </a:prstGeom>
        <a:noFill/>
      </xdr:spPr>
    </xdr:pic>
    <xdr:clientData/>
  </xdr:twoCellAnchor>
  <xdr:twoCellAnchor editAs="oneCell">
    <xdr:from>
      <xdr:col>6</xdr:col>
      <xdr:colOff>3267075</xdr:colOff>
      <xdr:row>62</xdr:row>
      <xdr:rowOff>142875</xdr:rowOff>
    </xdr:from>
    <xdr:to>
      <xdr:col>6</xdr:col>
      <xdr:colOff>3381375</xdr:colOff>
      <xdr:row>62</xdr:row>
      <xdr:rowOff>257175</xdr:rowOff>
    </xdr:to>
    <xdr:pic>
      <xdr:nvPicPr>
        <xdr:cNvPr id="14466" name="Picture 130" descr="BD14755_"/>
        <xdr:cNvPicPr>
          <a:picLocks noChangeAspect="1" noChangeArrowheads="1"/>
        </xdr:cNvPicPr>
      </xdr:nvPicPr>
      <xdr:blipFill>
        <a:blip xmlns:r="http://schemas.openxmlformats.org/officeDocument/2006/relationships" r:embed="rId2" cstate="print"/>
        <a:srcRect/>
        <a:stretch>
          <a:fillRect/>
        </a:stretch>
      </xdr:blipFill>
      <xdr:spPr bwMode="auto">
        <a:xfrm>
          <a:off x="6934200" y="16802100"/>
          <a:ext cx="114300" cy="114300"/>
        </a:xfrm>
        <a:prstGeom prst="rect">
          <a:avLst/>
        </a:prstGeom>
        <a:noFill/>
      </xdr:spPr>
    </xdr:pic>
    <xdr:clientData/>
  </xdr:twoCellAnchor>
  <xdr:twoCellAnchor editAs="oneCell">
    <xdr:from>
      <xdr:col>3</xdr:col>
      <xdr:colOff>295275</xdr:colOff>
      <xdr:row>5</xdr:row>
      <xdr:rowOff>19050</xdr:rowOff>
    </xdr:from>
    <xdr:to>
      <xdr:col>3</xdr:col>
      <xdr:colOff>1114425</xdr:colOff>
      <xdr:row>8</xdr:row>
      <xdr:rowOff>114300</xdr:rowOff>
    </xdr:to>
    <xdr:pic>
      <xdr:nvPicPr>
        <xdr:cNvPr id="14468" name="Picture 132"/>
        <xdr:cNvPicPr>
          <a:picLocks noChangeAspect="1" noChangeArrowheads="1"/>
        </xdr:cNvPicPr>
      </xdr:nvPicPr>
      <xdr:blipFill>
        <a:blip xmlns:r="http://schemas.openxmlformats.org/officeDocument/2006/relationships" r:embed="rId4" cstate="print"/>
        <a:srcRect/>
        <a:stretch>
          <a:fillRect/>
        </a:stretch>
      </xdr:blipFill>
      <xdr:spPr bwMode="auto">
        <a:xfrm>
          <a:off x="981075" y="914400"/>
          <a:ext cx="819150" cy="5810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1409700</xdr:colOff>
      <xdr:row>5</xdr:row>
      <xdr:rowOff>47625</xdr:rowOff>
    </xdr:from>
    <xdr:to>
      <xdr:col>6</xdr:col>
      <xdr:colOff>1990725</xdr:colOff>
      <xdr:row>8</xdr:row>
      <xdr:rowOff>104775</xdr:rowOff>
    </xdr:to>
    <xdr:pic>
      <xdr:nvPicPr>
        <xdr:cNvPr id="19472" name="Picture 16"/>
        <xdr:cNvPicPr>
          <a:picLocks noChangeAspect="1" noChangeArrowheads="1"/>
        </xdr:cNvPicPr>
      </xdr:nvPicPr>
      <xdr:blipFill>
        <a:blip xmlns:r="http://schemas.openxmlformats.org/officeDocument/2006/relationships" r:embed="rId1" cstate="print"/>
        <a:srcRect/>
        <a:stretch>
          <a:fillRect/>
        </a:stretch>
      </xdr:blipFill>
      <xdr:spPr bwMode="auto">
        <a:xfrm>
          <a:off x="9696450" y="942975"/>
          <a:ext cx="581025" cy="542925"/>
        </a:xfrm>
        <a:prstGeom prst="rect">
          <a:avLst/>
        </a:prstGeom>
        <a:noFill/>
        <a:ln w="9525">
          <a:noFill/>
          <a:miter lim="800000"/>
          <a:headEnd/>
          <a:tailEnd/>
        </a:ln>
      </xdr:spPr>
    </xdr:pic>
    <xdr:clientData/>
  </xdr:twoCellAnchor>
  <xdr:twoCellAnchor editAs="oneCell">
    <xdr:from>
      <xdr:col>2</xdr:col>
      <xdr:colOff>266700</xdr:colOff>
      <xdr:row>5</xdr:row>
      <xdr:rowOff>0</xdr:rowOff>
    </xdr:from>
    <xdr:to>
      <xdr:col>3</xdr:col>
      <xdr:colOff>38100</xdr:colOff>
      <xdr:row>8</xdr:row>
      <xdr:rowOff>95250</xdr:rowOff>
    </xdr:to>
    <xdr:pic>
      <xdr:nvPicPr>
        <xdr:cNvPr id="19476" name="Picture 20"/>
        <xdr:cNvPicPr>
          <a:picLocks noChangeAspect="1" noChangeArrowheads="1"/>
        </xdr:cNvPicPr>
      </xdr:nvPicPr>
      <xdr:blipFill>
        <a:blip xmlns:r="http://schemas.openxmlformats.org/officeDocument/2006/relationships" r:embed="rId2" cstate="print"/>
        <a:srcRect/>
        <a:stretch>
          <a:fillRect/>
        </a:stretch>
      </xdr:blipFill>
      <xdr:spPr bwMode="auto">
        <a:xfrm>
          <a:off x="895350" y="895350"/>
          <a:ext cx="819150" cy="5810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723900</xdr:colOff>
      <xdr:row>6</xdr:row>
      <xdr:rowOff>0</xdr:rowOff>
    </xdr:from>
    <xdr:to>
      <xdr:col>9</xdr:col>
      <xdr:colOff>1447800</xdr:colOff>
      <xdr:row>8</xdr:row>
      <xdr:rowOff>200025</xdr:rowOff>
    </xdr:to>
    <xdr:pic>
      <xdr:nvPicPr>
        <xdr:cNvPr id="25622" name="Picture 22"/>
        <xdr:cNvPicPr>
          <a:picLocks noChangeAspect="1" noChangeArrowheads="1"/>
        </xdr:cNvPicPr>
      </xdr:nvPicPr>
      <xdr:blipFill>
        <a:blip xmlns:r="http://schemas.openxmlformats.org/officeDocument/2006/relationships" r:embed="rId1" cstate="print"/>
        <a:srcRect/>
        <a:stretch>
          <a:fillRect/>
        </a:stretch>
      </xdr:blipFill>
      <xdr:spPr bwMode="auto">
        <a:xfrm>
          <a:off x="12573000" y="1285875"/>
          <a:ext cx="723900" cy="676275"/>
        </a:xfrm>
        <a:prstGeom prst="rect">
          <a:avLst/>
        </a:prstGeom>
        <a:noFill/>
        <a:ln w="9525">
          <a:noFill/>
          <a:miter lim="800000"/>
          <a:headEnd/>
          <a:tailEnd/>
        </a:ln>
      </xdr:spPr>
    </xdr:pic>
    <xdr:clientData/>
  </xdr:twoCellAnchor>
  <xdr:twoCellAnchor editAs="oneCell">
    <xdr:from>
      <xdr:col>2</xdr:col>
      <xdr:colOff>361950</xdr:colOff>
      <xdr:row>5</xdr:row>
      <xdr:rowOff>190500</xdr:rowOff>
    </xdr:from>
    <xdr:to>
      <xdr:col>3</xdr:col>
      <xdr:colOff>304800</xdr:colOff>
      <xdr:row>8</xdr:row>
      <xdr:rowOff>171450</xdr:rowOff>
    </xdr:to>
    <xdr:pic>
      <xdr:nvPicPr>
        <xdr:cNvPr id="25624" name="Picture 24"/>
        <xdr:cNvPicPr>
          <a:picLocks noChangeAspect="1" noChangeArrowheads="1"/>
        </xdr:cNvPicPr>
      </xdr:nvPicPr>
      <xdr:blipFill>
        <a:blip xmlns:r="http://schemas.openxmlformats.org/officeDocument/2006/relationships" r:embed="rId2" cstate="print"/>
        <a:srcRect/>
        <a:stretch>
          <a:fillRect/>
        </a:stretch>
      </xdr:blipFill>
      <xdr:spPr bwMode="auto">
        <a:xfrm>
          <a:off x="990600" y="1238250"/>
          <a:ext cx="990600" cy="6953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800100</xdr:colOff>
      <xdr:row>5</xdr:row>
      <xdr:rowOff>76200</xdr:rowOff>
    </xdr:from>
    <xdr:to>
      <xdr:col>9</xdr:col>
      <xdr:colOff>1381125</xdr:colOff>
      <xdr:row>8</xdr:row>
      <xdr:rowOff>133350</xdr:rowOff>
    </xdr:to>
    <xdr:pic>
      <xdr:nvPicPr>
        <xdr:cNvPr id="26636" name="Picture 12"/>
        <xdr:cNvPicPr>
          <a:picLocks noChangeAspect="1" noChangeArrowheads="1"/>
        </xdr:cNvPicPr>
      </xdr:nvPicPr>
      <xdr:blipFill>
        <a:blip xmlns:r="http://schemas.openxmlformats.org/officeDocument/2006/relationships" r:embed="rId1" cstate="print"/>
        <a:srcRect/>
        <a:stretch>
          <a:fillRect/>
        </a:stretch>
      </xdr:blipFill>
      <xdr:spPr bwMode="auto">
        <a:xfrm>
          <a:off x="12182475" y="971550"/>
          <a:ext cx="581025" cy="542925"/>
        </a:xfrm>
        <a:prstGeom prst="rect">
          <a:avLst/>
        </a:prstGeom>
        <a:noFill/>
        <a:ln w="9525">
          <a:noFill/>
          <a:miter lim="800000"/>
          <a:headEnd/>
          <a:tailEnd/>
        </a:ln>
      </xdr:spPr>
    </xdr:pic>
    <xdr:clientData/>
  </xdr:twoCellAnchor>
  <xdr:twoCellAnchor editAs="oneCell">
    <xdr:from>
      <xdr:col>2</xdr:col>
      <xdr:colOff>295275</xdr:colOff>
      <xdr:row>5</xdr:row>
      <xdr:rowOff>19050</xdr:rowOff>
    </xdr:from>
    <xdr:to>
      <xdr:col>3</xdr:col>
      <xdr:colOff>66675</xdr:colOff>
      <xdr:row>8</xdr:row>
      <xdr:rowOff>114300</xdr:rowOff>
    </xdr:to>
    <xdr:pic>
      <xdr:nvPicPr>
        <xdr:cNvPr id="26638"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923925" y="914400"/>
          <a:ext cx="819150" cy="5810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923925</xdr:colOff>
      <xdr:row>5</xdr:row>
      <xdr:rowOff>76200</xdr:rowOff>
    </xdr:from>
    <xdr:to>
      <xdr:col>8</xdr:col>
      <xdr:colOff>1504950</xdr:colOff>
      <xdr:row>8</xdr:row>
      <xdr:rowOff>133350</xdr:rowOff>
    </xdr:to>
    <xdr:pic>
      <xdr:nvPicPr>
        <xdr:cNvPr id="1742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11906250" y="971550"/>
          <a:ext cx="581025" cy="542925"/>
        </a:xfrm>
        <a:prstGeom prst="rect">
          <a:avLst/>
        </a:prstGeom>
        <a:noFill/>
        <a:ln w="9525">
          <a:noFill/>
          <a:miter lim="800000"/>
          <a:headEnd/>
          <a:tailEnd/>
        </a:ln>
      </xdr:spPr>
    </xdr:pic>
    <xdr:clientData/>
  </xdr:twoCellAnchor>
  <xdr:twoCellAnchor editAs="oneCell">
    <xdr:from>
      <xdr:col>2</xdr:col>
      <xdr:colOff>323850</xdr:colOff>
      <xdr:row>5</xdr:row>
      <xdr:rowOff>19050</xdr:rowOff>
    </xdr:from>
    <xdr:to>
      <xdr:col>2</xdr:col>
      <xdr:colOff>1143000</xdr:colOff>
      <xdr:row>8</xdr:row>
      <xdr:rowOff>114300</xdr:rowOff>
    </xdr:to>
    <xdr:pic>
      <xdr:nvPicPr>
        <xdr:cNvPr id="17423"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952500" y="914400"/>
          <a:ext cx="819150" cy="5810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533400</xdr:colOff>
      <xdr:row>5</xdr:row>
      <xdr:rowOff>76200</xdr:rowOff>
    </xdr:from>
    <xdr:to>
      <xdr:col>8</xdr:col>
      <xdr:colOff>1114425</xdr:colOff>
      <xdr:row>8</xdr:row>
      <xdr:rowOff>133350</xdr:rowOff>
    </xdr:to>
    <xdr:pic>
      <xdr:nvPicPr>
        <xdr:cNvPr id="28696" name="Picture 24"/>
        <xdr:cNvPicPr>
          <a:picLocks noChangeAspect="1" noChangeArrowheads="1"/>
        </xdr:cNvPicPr>
      </xdr:nvPicPr>
      <xdr:blipFill>
        <a:blip xmlns:r="http://schemas.openxmlformats.org/officeDocument/2006/relationships" r:embed="rId1" cstate="print"/>
        <a:srcRect/>
        <a:stretch>
          <a:fillRect/>
        </a:stretch>
      </xdr:blipFill>
      <xdr:spPr bwMode="auto">
        <a:xfrm>
          <a:off x="12849225" y="971550"/>
          <a:ext cx="581025" cy="542925"/>
        </a:xfrm>
        <a:prstGeom prst="rect">
          <a:avLst/>
        </a:prstGeom>
        <a:noFill/>
        <a:ln w="9525">
          <a:noFill/>
          <a:miter lim="800000"/>
          <a:headEnd/>
          <a:tailEnd/>
        </a:ln>
      </xdr:spPr>
    </xdr:pic>
    <xdr:clientData/>
  </xdr:twoCellAnchor>
  <xdr:twoCellAnchor editAs="oneCell">
    <xdr:from>
      <xdr:col>2</xdr:col>
      <xdr:colOff>276225</xdr:colOff>
      <xdr:row>5</xdr:row>
      <xdr:rowOff>19050</xdr:rowOff>
    </xdr:from>
    <xdr:to>
      <xdr:col>2</xdr:col>
      <xdr:colOff>1095375</xdr:colOff>
      <xdr:row>8</xdr:row>
      <xdr:rowOff>114300</xdr:rowOff>
    </xdr:to>
    <xdr:pic>
      <xdr:nvPicPr>
        <xdr:cNvPr id="28698" name="Picture 26"/>
        <xdr:cNvPicPr>
          <a:picLocks noChangeAspect="1" noChangeArrowheads="1"/>
        </xdr:cNvPicPr>
      </xdr:nvPicPr>
      <xdr:blipFill>
        <a:blip xmlns:r="http://schemas.openxmlformats.org/officeDocument/2006/relationships" r:embed="rId2" cstate="print"/>
        <a:srcRect/>
        <a:stretch>
          <a:fillRect/>
        </a:stretch>
      </xdr:blipFill>
      <xdr:spPr bwMode="auto">
        <a:xfrm>
          <a:off x="904875" y="914400"/>
          <a:ext cx="819150" cy="5810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200025</xdr:colOff>
      <xdr:row>5</xdr:row>
      <xdr:rowOff>76200</xdr:rowOff>
    </xdr:from>
    <xdr:to>
      <xdr:col>11</xdr:col>
      <xdr:colOff>781050</xdr:colOff>
      <xdr:row>8</xdr:row>
      <xdr:rowOff>133350</xdr:rowOff>
    </xdr:to>
    <xdr:pic>
      <xdr:nvPicPr>
        <xdr:cNvPr id="35851" name="Picture 11"/>
        <xdr:cNvPicPr>
          <a:picLocks noChangeAspect="1" noChangeArrowheads="1"/>
        </xdr:cNvPicPr>
      </xdr:nvPicPr>
      <xdr:blipFill>
        <a:blip xmlns:r="http://schemas.openxmlformats.org/officeDocument/2006/relationships" r:embed="rId1" cstate="print"/>
        <a:srcRect/>
        <a:stretch>
          <a:fillRect/>
        </a:stretch>
      </xdr:blipFill>
      <xdr:spPr bwMode="auto">
        <a:xfrm>
          <a:off x="12106275" y="971550"/>
          <a:ext cx="581025" cy="542925"/>
        </a:xfrm>
        <a:prstGeom prst="rect">
          <a:avLst/>
        </a:prstGeom>
        <a:noFill/>
        <a:ln w="9525">
          <a:noFill/>
          <a:miter lim="800000"/>
          <a:headEnd/>
          <a:tailEnd/>
        </a:ln>
      </xdr:spPr>
    </xdr:pic>
    <xdr:clientData/>
  </xdr:twoCellAnchor>
  <xdr:twoCellAnchor editAs="oneCell">
    <xdr:from>
      <xdr:col>2</xdr:col>
      <xdr:colOff>361950</xdr:colOff>
      <xdr:row>5</xdr:row>
      <xdr:rowOff>0</xdr:rowOff>
    </xdr:from>
    <xdr:to>
      <xdr:col>2</xdr:col>
      <xdr:colOff>1181100</xdr:colOff>
      <xdr:row>8</xdr:row>
      <xdr:rowOff>95250</xdr:rowOff>
    </xdr:to>
    <xdr:pic>
      <xdr:nvPicPr>
        <xdr:cNvPr id="35853" name="Picture 13"/>
        <xdr:cNvPicPr>
          <a:picLocks noChangeAspect="1" noChangeArrowheads="1"/>
        </xdr:cNvPicPr>
      </xdr:nvPicPr>
      <xdr:blipFill>
        <a:blip xmlns:r="http://schemas.openxmlformats.org/officeDocument/2006/relationships" r:embed="rId2" cstate="print"/>
        <a:srcRect/>
        <a:stretch>
          <a:fillRect/>
        </a:stretch>
      </xdr:blipFill>
      <xdr:spPr bwMode="auto">
        <a:xfrm>
          <a:off x="990600" y="895350"/>
          <a:ext cx="819150" cy="581025"/>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printerSettings" Target="../printerSettings/printerSettings3.bin"/><Relationship Id="rId7" Type="http://schemas.openxmlformats.org/officeDocument/2006/relationships/oleObject" Target="../embeddings/oleObject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infos@cqpf.be" TargetMode="External"/><Relationship Id="rId7" Type="http://schemas.openxmlformats.org/officeDocument/2006/relationships/drawing" Target="../drawings/drawing10.xml"/><Relationship Id="rId12" Type="http://schemas.openxmlformats.org/officeDocument/2006/relationships/control" Target="../activeX/activeX12.xml"/><Relationship Id="rId2" Type="http://schemas.openxmlformats.org/officeDocument/2006/relationships/hyperlink" Target="http://www.cqpf.be/" TargetMode="External"/><Relationship Id="rId1" Type="http://schemas.openxmlformats.org/officeDocument/2006/relationships/hyperlink" Target="http://www.cergroupe.be/" TargetMode="External"/><Relationship Id="rId6" Type="http://schemas.openxmlformats.org/officeDocument/2006/relationships/printerSettings" Target="../printerSettings/printerSettings26.bin"/><Relationship Id="rId11" Type="http://schemas.openxmlformats.org/officeDocument/2006/relationships/oleObject" Target="../embeddings/oleObject21.bin"/><Relationship Id="rId5" Type="http://schemas.openxmlformats.org/officeDocument/2006/relationships/hyperlink" Target="http://www.accueilchampetre.be/" TargetMode="External"/><Relationship Id="rId10" Type="http://schemas.openxmlformats.org/officeDocument/2006/relationships/oleObject" Target="../embeddings/oleObject20.bin"/><Relationship Id="rId4" Type="http://schemas.openxmlformats.org/officeDocument/2006/relationships/hyperlink" Target="mailto:accueilchampetre@fwa.be" TargetMode="External"/><Relationship Id="rId9" Type="http://schemas.openxmlformats.org/officeDocument/2006/relationships/oleObject" Target="../embeddings/oleObject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6.bin"/><Relationship Id="rId7" Type="http://schemas.openxmlformats.org/officeDocument/2006/relationships/oleObject" Target="../embeddings/oleObject4.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oleObject" Target="../embeddings/oleObject3.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printerSettings" Target="../printerSettings/printerSettings9.bin"/><Relationship Id="rId7" Type="http://schemas.openxmlformats.org/officeDocument/2006/relationships/oleObject" Target="../embeddings/oleObject6.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5" Type="http://schemas.openxmlformats.org/officeDocument/2006/relationships/vmlDrawing" Target="../drawings/vmlDrawing3.vml"/><Relationship Id="rId4" Type="http://schemas.openxmlformats.org/officeDocument/2006/relationships/drawing" Target="../drawings/drawing3.xml"/><Relationship Id="rId9" Type="http://schemas.openxmlformats.org/officeDocument/2006/relationships/control" Target="../activeX/activeX4.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printerSettings" Target="../printerSettings/printerSettings12.bin"/><Relationship Id="rId7" Type="http://schemas.openxmlformats.org/officeDocument/2006/relationships/oleObject" Target="../embeddings/oleObject8.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oleObject" Target="../embeddings/oleObject7.bin"/><Relationship Id="rId5" Type="http://schemas.openxmlformats.org/officeDocument/2006/relationships/vmlDrawing" Target="../drawings/vmlDrawing4.vml"/><Relationship Id="rId4" Type="http://schemas.openxmlformats.org/officeDocument/2006/relationships/drawing" Target="../drawings/drawing4.xml"/><Relationship Id="rId9" Type="http://schemas.openxmlformats.org/officeDocument/2006/relationships/control" Target="../activeX/activeX6.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printerSettings" Target="../printerSettings/printerSettings15.bin"/><Relationship Id="rId7" Type="http://schemas.openxmlformats.org/officeDocument/2006/relationships/oleObject" Target="../embeddings/oleObject10.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oleObject" Target="../embeddings/oleObject9.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8.xml"/><Relationship Id="rId3" Type="http://schemas.openxmlformats.org/officeDocument/2006/relationships/printerSettings" Target="../printerSettings/printerSettings18.bin"/><Relationship Id="rId7" Type="http://schemas.openxmlformats.org/officeDocument/2006/relationships/oleObject" Target="../embeddings/oleObject1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oleObject" Target="../embeddings/oleObject11.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9.xml"/><Relationship Id="rId3" Type="http://schemas.openxmlformats.org/officeDocument/2006/relationships/printerSettings" Target="../printerSettings/printerSettings21.bin"/><Relationship Id="rId7" Type="http://schemas.openxmlformats.org/officeDocument/2006/relationships/oleObject" Target="../embeddings/oleObject14.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oleObject" Target="../embeddings/oleObject13.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10.xml"/><Relationship Id="rId3" Type="http://schemas.openxmlformats.org/officeDocument/2006/relationships/printerSettings" Target="../printerSettings/printerSettings24.bin"/><Relationship Id="rId7" Type="http://schemas.openxmlformats.org/officeDocument/2006/relationships/oleObject" Target="../embeddings/oleObject16.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oleObject" Target="../embeddings/oleObject15.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5.bin"/><Relationship Id="rId6" Type="http://schemas.openxmlformats.org/officeDocument/2006/relationships/control" Target="../activeX/activeX11.xml"/><Relationship Id="rId5" Type="http://schemas.openxmlformats.org/officeDocument/2006/relationships/oleObject" Target="../embeddings/oleObject18.bin"/><Relationship Id="rId4"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sheetPr codeName="Feuil2">
    <pageSetUpPr fitToPage="1"/>
  </sheetPr>
  <dimension ref="A1:Z74"/>
  <sheetViews>
    <sheetView tabSelected="1" zoomScale="65" zoomScaleNormal="75" zoomScaleSheetLayoutView="75" workbookViewId="0">
      <selection activeCell="F15" sqref="F15"/>
    </sheetView>
  </sheetViews>
  <sheetFormatPr baseColWidth="10" defaultRowHeight="12.75"/>
  <cols>
    <col min="1" max="1" width="3.5703125" style="3" customWidth="1"/>
    <col min="2" max="2" width="6.7109375" style="3" customWidth="1"/>
    <col min="3" max="3" width="162.28515625" style="3" customWidth="1"/>
    <col min="4" max="4" width="6.7109375" style="3" customWidth="1"/>
    <col min="5" max="9" width="11.42578125" style="3"/>
    <col min="10" max="10" width="19.5703125" style="3" customWidth="1"/>
    <col min="11" max="16384" width="11.42578125" style="3"/>
  </cols>
  <sheetData>
    <row r="1" spans="1:6" s="18" customFormat="1" ht="15" customHeight="1"/>
    <row r="2" spans="1:6" s="18" customFormat="1" ht="15" customHeight="1">
      <c r="F2" s="19"/>
    </row>
    <row r="3" spans="1:6" s="18" customFormat="1" ht="15" customHeight="1"/>
    <row r="4" spans="1:6" ht="15.75">
      <c r="A4" s="2"/>
      <c r="B4" s="1"/>
      <c r="C4" s="1"/>
      <c r="D4" s="1"/>
    </row>
    <row r="5" spans="1:6" ht="15.75">
      <c r="A5" s="2"/>
      <c r="B5" s="1"/>
      <c r="C5" s="1"/>
      <c r="D5" s="1"/>
    </row>
    <row r="6" spans="1:6" ht="15.75">
      <c r="A6" s="2"/>
      <c r="B6" s="1"/>
      <c r="C6" s="1"/>
      <c r="D6" s="1"/>
    </row>
    <row r="7" spans="1:6" ht="15.75">
      <c r="A7" s="2"/>
      <c r="B7" s="1"/>
      <c r="C7"/>
      <c r="D7" s="1"/>
    </row>
    <row r="8" spans="1:6" ht="24" customHeight="1">
      <c r="A8" s="2"/>
      <c r="B8" s="1"/>
      <c r="C8" s="227"/>
      <c r="D8" s="1"/>
    </row>
    <row r="9" spans="1:6" ht="16.5" customHeight="1">
      <c r="A9" s="2"/>
      <c r="B9" s="1"/>
      <c r="C9" s="11"/>
      <c r="D9" s="1"/>
    </row>
    <row r="10" spans="1:6" ht="15.75">
      <c r="A10" s="4"/>
      <c r="B10" s="1"/>
      <c r="C10" s="1"/>
      <c r="D10" s="1"/>
    </row>
    <row r="11" spans="1:6" ht="15.75">
      <c r="A11" s="4"/>
      <c r="B11" s="1"/>
      <c r="C11" s="1"/>
      <c r="D11" s="1"/>
    </row>
    <row r="12" spans="1:6" ht="16.5">
      <c r="A12" s="4"/>
      <c r="B12" s="1"/>
      <c r="C12" s="23"/>
      <c r="D12" s="1"/>
    </row>
    <row r="13" spans="1:6" s="16" customFormat="1" ht="19.5">
      <c r="A13" s="14"/>
      <c r="B13" s="15"/>
      <c r="C13" s="74" t="s">
        <v>16</v>
      </c>
      <c r="D13" s="15"/>
    </row>
    <row r="14" spans="1:6" ht="19.5">
      <c r="A14" s="5"/>
      <c r="B14" s="1"/>
      <c r="C14" s="74" t="s">
        <v>517</v>
      </c>
      <c r="D14" s="1"/>
    </row>
    <row r="15" spans="1:6" ht="99.95" customHeight="1">
      <c r="A15" s="4"/>
      <c r="B15" s="1"/>
      <c r="C15" s="223" t="s">
        <v>23</v>
      </c>
      <c r="D15" s="1"/>
      <c r="E15" s="7"/>
    </row>
    <row r="16" spans="1:6" ht="9.9499999999999993" customHeight="1">
      <c r="A16" s="4"/>
      <c r="B16" s="1"/>
      <c r="C16" s="50"/>
      <c r="D16" s="1"/>
      <c r="E16" s="7"/>
    </row>
    <row r="17" spans="1:10" ht="54" customHeight="1">
      <c r="A17" s="4"/>
      <c r="B17" s="1"/>
      <c r="C17" s="50" t="s">
        <v>140</v>
      </c>
      <c r="D17" s="1"/>
      <c r="E17" s="7"/>
    </row>
    <row r="18" spans="1:10" ht="9.9499999999999993" customHeight="1">
      <c r="A18" s="4"/>
      <c r="B18" s="1"/>
      <c r="C18" s="50"/>
      <c r="D18" s="1"/>
      <c r="E18" s="7"/>
    </row>
    <row r="19" spans="1:10" ht="72" customHeight="1">
      <c r="A19" s="4"/>
      <c r="B19" s="1"/>
      <c r="C19" s="50" t="s">
        <v>299</v>
      </c>
      <c r="D19" s="1"/>
      <c r="E19" s="7"/>
    </row>
    <row r="20" spans="1:10" ht="9.9499999999999993" customHeight="1">
      <c r="A20" s="4"/>
      <c r="B20" s="1"/>
      <c r="C20" s="48"/>
      <c r="D20" s="1"/>
      <c r="E20" s="7"/>
    </row>
    <row r="21" spans="1:10" ht="48" customHeight="1">
      <c r="A21" s="2"/>
      <c r="B21" s="1"/>
      <c r="C21" s="48" t="s">
        <v>608</v>
      </c>
      <c r="D21" s="6"/>
      <c r="E21" s="8"/>
      <c r="F21" s="8"/>
      <c r="G21" s="8"/>
      <c r="H21" s="8"/>
      <c r="I21" s="8"/>
      <c r="J21" s="8"/>
    </row>
    <row r="22" spans="1:10" ht="24" customHeight="1">
      <c r="A22" s="2"/>
      <c r="B22" s="1"/>
      <c r="C22" s="48"/>
      <c r="D22" s="6"/>
      <c r="E22" s="8"/>
      <c r="F22" s="8"/>
      <c r="G22" s="8"/>
      <c r="H22" s="8"/>
      <c r="I22" s="8"/>
      <c r="J22" s="8"/>
    </row>
    <row r="23" spans="1:10" ht="18" customHeight="1">
      <c r="A23" s="2"/>
      <c r="B23" s="1"/>
      <c r="C23" s="49" t="s">
        <v>303</v>
      </c>
      <c r="D23" s="6"/>
      <c r="E23" s="8"/>
      <c r="F23" s="8"/>
      <c r="G23" s="8"/>
      <c r="H23" s="8"/>
      <c r="I23" s="8"/>
      <c r="J23" s="8"/>
    </row>
    <row r="24" spans="1:10" ht="18" customHeight="1">
      <c r="A24" s="2"/>
      <c r="B24" s="1"/>
      <c r="C24" s="48" t="s">
        <v>282</v>
      </c>
      <c r="D24" s="6"/>
      <c r="E24" s="8"/>
      <c r="F24" s="8"/>
      <c r="G24" s="8"/>
      <c r="H24" s="8"/>
      <c r="I24" s="8"/>
      <c r="J24" s="8"/>
    </row>
    <row r="25" spans="1:10" ht="18" customHeight="1">
      <c r="A25" s="2"/>
      <c r="B25" s="1"/>
      <c r="C25" s="23" t="s">
        <v>283</v>
      </c>
      <c r="D25" s="6"/>
      <c r="E25" s="8"/>
      <c r="F25" s="8"/>
      <c r="G25" s="8"/>
      <c r="H25" s="8"/>
      <c r="I25" s="8"/>
      <c r="J25" s="8"/>
    </row>
    <row r="26" spans="1:10" ht="18" customHeight="1">
      <c r="A26" s="2"/>
      <c r="B26" s="1"/>
      <c r="C26" s="23" t="s">
        <v>284</v>
      </c>
      <c r="D26" s="6"/>
      <c r="E26" s="8"/>
      <c r="F26" s="8"/>
      <c r="G26" s="8"/>
      <c r="H26" s="8"/>
      <c r="I26" s="8"/>
      <c r="J26" s="8"/>
    </row>
    <row r="27" spans="1:10" ht="18" customHeight="1">
      <c r="A27" s="2"/>
      <c r="B27" s="1"/>
      <c r="C27" s="23" t="s">
        <v>285</v>
      </c>
      <c r="D27" s="6"/>
      <c r="E27" s="8"/>
      <c r="F27" s="8"/>
      <c r="G27" s="8"/>
      <c r="H27" s="8"/>
      <c r="I27" s="8"/>
      <c r="J27" s="8"/>
    </row>
    <row r="28" spans="1:10" ht="18" customHeight="1">
      <c r="A28" s="2"/>
      <c r="B28" s="1"/>
      <c r="C28" s="23" t="s">
        <v>287</v>
      </c>
      <c r="D28" s="6"/>
      <c r="E28" s="8"/>
      <c r="F28" s="8"/>
      <c r="G28" s="8"/>
      <c r="H28" s="8"/>
      <c r="I28" s="8"/>
      <c r="J28" s="8"/>
    </row>
    <row r="29" spans="1:10" ht="8.25" customHeight="1">
      <c r="A29" s="2"/>
      <c r="B29" s="1"/>
      <c r="C29" s="228"/>
      <c r="D29" s="6"/>
      <c r="E29" s="8"/>
      <c r="F29" s="8"/>
      <c r="G29" s="8"/>
      <c r="H29" s="8"/>
      <c r="I29" s="8"/>
      <c r="J29" s="8"/>
    </row>
    <row r="30" spans="1:10" ht="97.5" customHeight="1">
      <c r="A30" s="4"/>
      <c r="B30" s="1"/>
      <c r="C30" s="50" t="s">
        <v>141</v>
      </c>
      <c r="D30" s="1"/>
      <c r="E30" s="7"/>
    </row>
    <row r="31" spans="1:10" ht="9.9499999999999993" customHeight="1">
      <c r="A31" s="2"/>
      <c r="B31" s="1"/>
      <c r="C31" s="23"/>
      <c r="D31" s="6"/>
      <c r="E31" s="8"/>
      <c r="F31" s="8"/>
      <c r="G31" s="8"/>
      <c r="H31" s="8"/>
      <c r="I31" s="8"/>
      <c r="J31" s="8"/>
    </row>
    <row r="32" spans="1:10" ht="18" customHeight="1">
      <c r="A32" s="2"/>
      <c r="B32" s="1"/>
      <c r="C32" s="23" t="s">
        <v>374</v>
      </c>
      <c r="D32" s="6"/>
    </row>
    <row r="33" spans="1:26" ht="18" customHeight="1">
      <c r="A33" s="2"/>
      <c r="B33" s="1"/>
      <c r="C33" s="23"/>
      <c r="D33" s="6"/>
    </row>
    <row r="34" spans="1:26" ht="18" customHeight="1">
      <c r="A34" s="2"/>
      <c r="B34" s="1"/>
      <c r="C34" s="23" t="s">
        <v>6</v>
      </c>
      <c r="D34" s="6"/>
    </row>
    <row r="35" spans="1:26" ht="18" customHeight="1">
      <c r="A35" s="2"/>
      <c r="B35" s="1"/>
      <c r="C35" s="23" t="s">
        <v>306</v>
      </c>
      <c r="D35" s="6"/>
    </row>
    <row r="36" spans="1:26" ht="18" customHeight="1">
      <c r="A36" s="2"/>
      <c r="B36" s="1"/>
      <c r="C36" s="23"/>
      <c r="D36" s="6"/>
    </row>
    <row r="37" spans="1:26" ht="18" customHeight="1">
      <c r="A37" s="2"/>
      <c r="B37" s="1"/>
      <c r="C37" s="23"/>
      <c r="D37" s="6"/>
    </row>
    <row r="38" spans="1:26" s="18" customFormat="1" ht="30" customHeight="1">
      <c r="B38" s="22"/>
      <c r="C38" s="224" t="s">
        <v>286</v>
      </c>
      <c r="D38" s="6"/>
      <c r="E38" s="3"/>
      <c r="F38" s="3"/>
      <c r="G38" s="3"/>
      <c r="H38" s="3"/>
      <c r="I38" s="3"/>
      <c r="J38" s="3"/>
      <c r="K38" s="8"/>
    </row>
    <row r="39" spans="1:26" ht="18" customHeight="1">
      <c r="A39" s="2"/>
      <c r="B39" s="1"/>
      <c r="C39" s="49"/>
      <c r="D39" s="6"/>
    </row>
    <row r="40" spans="1:26" ht="18" customHeight="1">
      <c r="B40" s="1"/>
      <c r="C40" s="42" t="s">
        <v>302</v>
      </c>
      <c r="D40" s="6"/>
      <c r="F40" s="8"/>
      <c r="G40" s="8"/>
      <c r="H40" s="8"/>
      <c r="I40" s="8"/>
      <c r="J40" s="8"/>
      <c r="K40" s="8"/>
      <c r="L40" s="8"/>
      <c r="M40" s="8"/>
      <c r="N40" s="8"/>
      <c r="O40" s="8"/>
      <c r="P40" s="8"/>
      <c r="Q40" s="8"/>
      <c r="R40" s="8"/>
      <c r="S40" s="8"/>
      <c r="T40" s="8"/>
      <c r="U40" s="8"/>
      <c r="V40" s="8"/>
      <c r="W40" s="8"/>
      <c r="X40" s="8"/>
      <c r="Y40" s="8"/>
      <c r="Z40" s="8"/>
    </row>
    <row r="41" spans="1:26" ht="18" customHeight="1">
      <c r="B41" s="1"/>
      <c r="C41" s="25" t="s">
        <v>380</v>
      </c>
      <c r="D41" s="25"/>
      <c r="E41" s="59"/>
      <c r="F41" s="8"/>
      <c r="G41" s="8"/>
      <c r="H41" s="8"/>
      <c r="I41" s="8"/>
      <c r="J41" s="8"/>
      <c r="K41" s="8"/>
      <c r="L41" s="8"/>
      <c r="M41" s="8"/>
      <c r="N41" s="8"/>
      <c r="O41" s="8"/>
      <c r="P41" s="8"/>
      <c r="Q41" s="8"/>
      <c r="R41" s="8"/>
      <c r="S41" s="8"/>
      <c r="T41" s="8"/>
      <c r="U41" s="8"/>
      <c r="V41" s="8"/>
      <c r="W41" s="8"/>
      <c r="X41" s="8"/>
      <c r="Y41" s="8"/>
      <c r="Z41" s="8"/>
    </row>
    <row r="42" spans="1:26" ht="18" customHeight="1">
      <c r="B42" s="1"/>
      <c r="C42" s="25" t="s">
        <v>381</v>
      </c>
      <c r="D42" s="25"/>
      <c r="E42" s="59"/>
      <c r="F42" s="8"/>
      <c r="G42" s="8"/>
      <c r="H42" s="8"/>
      <c r="I42" s="8"/>
      <c r="J42" s="8"/>
      <c r="K42" s="8"/>
      <c r="L42" s="8"/>
      <c r="M42" s="8"/>
      <c r="N42" s="8"/>
      <c r="O42" s="8"/>
      <c r="P42" s="8"/>
      <c r="Q42" s="8"/>
      <c r="R42" s="8"/>
      <c r="S42" s="8"/>
      <c r="T42" s="8"/>
      <c r="U42" s="8"/>
      <c r="V42" s="8"/>
      <c r="W42" s="8"/>
      <c r="X42" s="8"/>
      <c r="Y42" s="8"/>
      <c r="Z42" s="8"/>
    </row>
    <row r="43" spans="1:26" ht="18" customHeight="1">
      <c r="B43" s="1"/>
      <c r="C43" s="25" t="s">
        <v>382</v>
      </c>
      <c r="D43" s="25"/>
      <c r="E43" s="59"/>
      <c r="F43" s="8"/>
      <c r="G43" s="8"/>
      <c r="H43" s="8"/>
      <c r="I43" s="8"/>
      <c r="J43" s="8"/>
      <c r="K43" s="8"/>
      <c r="L43" s="8"/>
      <c r="M43" s="8"/>
      <c r="N43" s="8"/>
      <c r="O43" s="8"/>
      <c r="P43" s="8"/>
      <c r="Q43" s="8"/>
      <c r="R43" s="8"/>
      <c r="S43" s="8"/>
      <c r="T43" s="8"/>
      <c r="U43" s="8"/>
      <c r="V43" s="8"/>
      <c r="W43" s="8"/>
      <c r="X43" s="8"/>
      <c r="Y43" s="8"/>
      <c r="Z43" s="8"/>
    </row>
    <row r="44" spans="1:26" ht="18" customHeight="1">
      <c r="B44" s="1"/>
      <c r="C44" s="38" t="s">
        <v>383</v>
      </c>
      <c r="D44" s="38"/>
      <c r="E44" s="66"/>
      <c r="F44" s="8"/>
      <c r="G44" s="8"/>
      <c r="H44" s="8"/>
      <c r="I44" s="8"/>
      <c r="J44" s="8"/>
      <c r="K44" s="8"/>
      <c r="L44" s="8"/>
      <c r="M44" s="8"/>
      <c r="N44" s="8"/>
      <c r="O44" s="8"/>
      <c r="P44" s="8"/>
      <c r="Q44" s="8"/>
      <c r="R44" s="8"/>
      <c r="S44" s="8"/>
      <c r="T44" s="8"/>
      <c r="U44" s="8"/>
      <c r="V44" s="8"/>
      <c r="W44" s="8"/>
      <c r="X44" s="8"/>
      <c r="Y44" s="8"/>
      <c r="Z44" s="8"/>
    </row>
    <row r="45" spans="1:26" ht="18" customHeight="1">
      <c r="B45" s="1"/>
      <c r="C45" s="38" t="s">
        <v>300</v>
      </c>
      <c r="D45" s="38"/>
      <c r="E45" s="66"/>
      <c r="F45" s="8"/>
      <c r="G45" s="8"/>
      <c r="H45" s="8"/>
      <c r="I45" s="8"/>
      <c r="J45" s="8"/>
      <c r="K45" s="8"/>
      <c r="L45" s="8"/>
      <c r="M45" s="8"/>
      <c r="N45" s="8"/>
      <c r="O45" s="8"/>
      <c r="P45" s="8"/>
      <c r="Q45" s="8"/>
      <c r="R45" s="8"/>
      <c r="S45" s="8"/>
      <c r="T45" s="8"/>
      <c r="U45" s="8"/>
      <c r="V45" s="8"/>
      <c r="W45" s="8"/>
      <c r="X45" s="8"/>
      <c r="Y45" s="8"/>
      <c r="Z45" s="8"/>
    </row>
    <row r="46" spans="1:26" ht="18" customHeight="1">
      <c r="B46" s="1"/>
      <c r="C46" s="38"/>
      <c r="D46" s="38"/>
      <c r="E46" s="66"/>
      <c r="F46" s="8"/>
      <c r="G46" s="8"/>
      <c r="H46" s="8"/>
      <c r="I46" s="8"/>
      <c r="J46" s="8"/>
      <c r="K46" s="8"/>
      <c r="L46" s="8"/>
      <c r="M46" s="8"/>
      <c r="N46" s="8"/>
      <c r="O46" s="8"/>
      <c r="P46" s="8"/>
      <c r="Q46" s="8"/>
      <c r="R46" s="8"/>
      <c r="S46" s="8"/>
      <c r="T46" s="8"/>
      <c r="U46" s="8"/>
      <c r="V46" s="8"/>
      <c r="W46" s="8"/>
      <c r="X46" s="8"/>
      <c r="Y46" s="8"/>
      <c r="Z46" s="8"/>
    </row>
    <row r="47" spans="1:26" ht="18" customHeight="1">
      <c r="B47" s="1"/>
      <c r="C47" s="225" t="s">
        <v>301</v>
      </c>
      <c r="D47" s="55"/>
      <c r="E47" s="62"/>
      <c r="F47" s="8"/>
      <c r="G47" s="8"/>
      <c r="H47" s="8"/>
      <c r="I47" s="8"/>
      <c r="J47" s="8"/>
      <c r="K47" s="8"/>
      <c r="L47" s="8"/>
      <c r="M47" s="8"/>
      <c r="N47" s="8"/>
      <c r="O47" s="8"/>
      <c r="P47" s="8"/>
      <c r="Q47" s="8"/>
      <c r="R47" s="8"/>
      <c r="S47" s="8"/>
      <c r="T47" s="8"/>
      <c r="U47" s="8"/>
      <c r="V47" s="8"/>
      <c r="W47" s="8"/>
      <c r="X47" s="8"/>
      <c r="Y47" s="8"/>
      <c r="Z47" s="8"/>
    </row>
    <row r="48" spans="1:26" ht="18" customHeight="1">
      <c r="B48" s="1"/>
      <c r="C48" s="55" t="s">
        <v>304</v>
      </c>
      <c r="D48" s="56"/>
      <c r="E48" s="73"/>
      <c r="F48" s="8"/>
      <c r="G48" s="8"/>
      <c r="H48" s="8"/>
      <c r="I48" s="8"/>
      <c r="J48" s="8"/>
      <c r="K48" s="8"/>
      <c r="L48" s="8"/>
      <c r="M48" s="8"/>
      <c r="N48" s="8"/>
      <c r="O48" s="8"/>
      <c r="P48" s="8"/>
      <c r="Q48" s="8"/>
      <c r="R48" s="8"/>
      <c r="S48" s="8"/>
      <c r="T48" s="8"/>
      <c r="U48" s="8"/>
      <c r="V48" s="8"/>
      <c r="W48" s="8"/>
      <c r="X48" s="8"/>
      <c r="Y48" s="8"/>
      <c r="Z48" s="8"/>
    </row>
    <row r="49" spans="1:26" ht="18" customHeight="1">
      <c r="B49" s="1"/>
      <c r="C49" s="55" t="s">
        <v>384</v>
      </c>
      <c r="D49" s="55"/>
      <c r="E49" s="62"/>
      <c r="F49" s="8"/>
      <c r="G49" s="8"/>
      <c r="H49" s="8"/>
      <c r="I49" s="8"/>
      <c r="J49" s="8"/>
      <c r="K49" s="8"/>
      <c r="L49" s="8"/>
      <c r="M49" s="8"/>
      <c r="N49" s="8"/>
      <c r="O49" s="8"/>
      <c r="P49" s="8"/>
      <c r="Q49" s="8"/>
      <c r="R49" s="8"/>
      <c r="S49" s="8"/>
      <c r="T49" s="8"/>
      <c r="U49" s="8"/>
      <c r="V49" s="8"/>
      <c r="W49" s="8"/>
      <c r="X49" s="8"/>
      <c r="Y49" s="8"/>
      <c r="Z49" s="8"/>
    </row>
    <row r="50" spans="1:26" ht="18" customHeight="1">
      <c r="B50" s="1"/>
      <c r="C50" s="55" t="s">
        <v>385</v>
      </c>
      <c r="D50" s="55"/>
      <c r="E50" s="62"/>
      <c r="F50" s="8"/>
      <c r="G50" s="8"/>
      <c r="H50" s="8"/>
      <c r="I50" s="8"/>
      <c r="J50" s="8"/>
      <c r="K50" s="8"/>
      <c r="L50" s="8"/>
      <c r="M50" s="8"/>
      <c r="N50" s="8"/>
      <c r="O50" s="8"/>
      <c r="P50" s="8"/>
      <c r="Q50" s="8"/>
      <c r="R50" s="8"/>
      <c r="S50" s="8"/>
      <c r="T50" s="8"/>
      <c r="U50" s="8"/>
      <c r="V50" s="8"/>
      <c r="W50" s="8"/>
      <c r="X50" s="8"/>
      <c r="Y50" s="8"/>
      <c r="Z50" s="8"/>
    </row>
    <row r="51" spans="1:26" ht="18" customHeight="1">
      <c r="B51" s="1"/>
      <c r="C51" s="55"/>
      <c r="D51" s="55"/>
      <c r="E51" s="62"/>
      <c r="F51" s="72"/>
      <c r="G51" s="60"/>
      <c r="H51" s="60"/>
      <c r="I51" s="60"/>
      <c r="J51" s="60"/>
    </row>
    <row r="52" spans="1:26" ht="18" customHeight="1">
      <c r="A52" s="2"/>
      <c r="B52" s="1"/>
      <c r="C52" s="226" t="s">
        <v>513</v>
      </c>
      <c r="D52" s="57"/>
      <c r="E52" s="61"/>
      <c r="F52" s="60"/>
      <c r="G52" s="60"/>
      <c r="H52" s="60"/>
      <c r="I52" s="60"/>
      <c r="J52" s="60"/>
    </row>
    <row r="53" spans="1:26" ht="18" customHeight="1">
      <c r="A53" s="2"/>
      <c r="B53" s="1"/>
      <c r="C53" s="55" t="s">
        <v>142</v>
      </c>
      <c r="D53" s="55"/>
      <c r="E53" s="62"/>
      <c r="F53" s="63"/>
      <c r="G53" s="60"/>
      <c r="H53" s="60"/>
      <c r="I53" s="60"/>
      <c r="J53" s="60"/>
    </row>
    <row r="54" spans="1:26" ht="18" customHeight="1">
      <c r="A54" s="2"/>
      <c r="B54" s="1"/>
      <c r="C54" s="55" t="s">
        <v>143</v>
      </c>
      <c r="D54" s="55"/>
      <c r="E54" s="62"/>
      <c r="F54" s="63"/>
      <c r="G54" s="60"/>
      <c r="H54" s="60"/>
      <c r="I54" s="60"/>
      <c r="J54" s="60"/>
    </row>
    <row r="55" spans="1:26" ht="18" customHeight="1">
      <c r="B55" s="1"/>
      <c r="C55" s="55" t="s">
        <v>504</v>
      </c>
      <c r="D55" s="40"/>
      <c r="E55" s="64"/>
      <c r="F55" s="64"/>
      <c r="G55" s="60"/>
      <c r="H55" s="60"/>
      <c r="I55" s="60"/>
      <c r="J55" s="60"/>
    </row>
    <row r="56" spans="1:26" ht="18" customHeight="1">
      <c r="B56" s="1"/>
      <c r="C56" s="353" t="s">
        <v>617</v>
      </c>
      <c r="D56" s="40"/>
      <c r="E56" s="64"/>
      <c r="F56" s="64"/>
      <c r="G56" s="60"/>
      <c r="H56" s="60"/>
      <c r="I56" s="60"/>
      <c r="J56" s="60"/>
    </row>
    <row r="57" spans="1:26" ht="18" customHeight="1">
      <c r="B57" s="1"/>
      <c r="C57" s="41"/>
      <c r="D57" s="41"/>
      <c r="E57" s="65"/>
      <c r="F57" s="65"/>
      <c r="G57" s="60"/>
      <c r="H57" s="60"/>
      <c r="I57" s="60"/>
      <c r="J57" s="60"/>
    </row>
    <row r="58" spans="1:26" ht="18" customHeight="1">
      <c r="B58" s="1"/>
      <c r="C58" s="225" t="s">
        <v>111</v>
      </c>
      <c r="D58" s="42"/>
      <c r="E58" s="67"/>
      <c r="F58" s="68"/>
      <c r="G58" s="69"/>
      <c r="H58" s="69"/>
      <c r="I58" s="66"/>
      <c r="J58" s="70"/>
    </row>
    <row r="59" spans="1:26" ht="18" customHeight="1">
      <c r="B59" s="1"/>
      <c r="C59" s="55" t="s">
        <v>305</v>
      </c>
      <c r="D59" s="42"/>
      <c r="E59" s="67"/>
      <c r="F59" s="68"/>
      <c r="G59" s="69"/>
      <c r="H59" s="69"/>
      <c r="I59" s="66"/>
      <c r="J59" s="70"/>
    </row>
    <row r="60" spans="1:26" ht="18" customHeight="1">
      <c r="B60" s="1"/>
      <c r="C60" s="38" t="s">
        <v>26</v>
      </c>
      <c r="D60" s="38"/>
      <c r="E60" s="66"/>
      <c r="F60" s="66"/>
      <c r="G60" s="64"/>
      <c r="H60" s="64"/>
      <c r="I60" s="66"/>
      <c r="J60" s="71"/>
    </row>
    <row r="61" spans="1:26" ht="18" customHeight="1">
      <c r="B61" s="1"/>
      <c r="C61" s="38" t="s">
        <v>27</v>
      </c>
      <c r="D61" s="38"/>
      <c r="E61" s="66"/>
      <c r="F61" s="66"/>
      <c r="G61" s="64"/>
      <c r="H61" s="64"/>
      <c r="I61" s="66"/>
      <c r="J61" s="71"/>
    </row>
    <row r="62" spans="1:26" ht="18" customHeight="1">
      <c r="B62" s="1"/>
      <c r="C62" s="38"/>
      <c r="D62" s="38"/>
      <c r="E62" s="66"/>
      <c r="F62" s="66"/>
      <c r="G62" s="64"/>
      <c r="H62" s="64"/>
      <c r="I62" s="66"/>
      <c r="J62" s="71"/>
    </row>
    <row r="63" spans="1:26" ht="18" customHeight="1">
      <c r="B63" s="1"/>
      <c r="C63" s="225" t="s">
        <v>619</v>
      </c>
      <c r="D63" s="38"/>
      <c r="E63" s="66"/>
      <c r="F63" s="66"/>
      <c r="G63" s="64"/>
      <c r="H63" s="64"/>
      <c r="I63" s="66"/>
      <c r="J63" s="71"/>
    </row>
    <row r="64" spans="1:26" ht="18" customHeight="1">
      <c r="B64" s="1"/>
      <c r="C64" s="55" t="s">
        <v>288</v>
      </c>
      <c r="D64" s="38"/>
      <c r="E64" s="66"/>
      <c r="F64" s="66"/>
      <c r="G64" s="64"/>
      <c r="H64" s="64"/>
      <c r="I64" s="66"/>
      <c r="J64" s="71"/>
    </row>
    <row r="65" spans="2:10" ht="18" customHeight="1">
      <c r="B65" s="1"/>
      <c r="C65" s="55" t="s">
        <v>497</v>
      </c>
      <c r="D65" s="38"/>
      <c r="E65" s="66"/>
      <c r="F65" s="66"/>
      <c r="G65" s="64"/>
      <c r="H65" s="64"/>
      <c r="I65" s="66"/>
      <c r="J65" s="71"/>
    </row>
    <row r="66" spans="2:10" ht="18" customHeight="1">
      <c r="B66" s="1"/>
      <c r="C66" s="55" t="s">
        <v>24</v>
      </c>
      <c r="D66" s="38"/>
      <c r="E66" s="66"/>
      <c r="F66" s="66"/>
      <c r="G66" s="64"/>
      <c r="H66" s="64"/>
      <c r="I66" s="66"/>
      <c r="J66" s="71"/>
    </row>
    <row r="67" spans="2:10" ht="18" customHeight="1">
      <c r="B67" s="1"/>
      <c r="C67" s="38" t="s">
        <v>498</v>
      </c>
      <c r="D67" s="38"/>
      <c r="E67" s="66"/>
      <c r="F67" s="66"/>
      <c r="G67" s="64"/>
      <c r="H67" s="64"/>
      <c r="I67" s="66"/>
      <c r="J67" s="71"/>
    </row>
    <row r="68" spans="2:10" ht="12.95" customHeight="1">
      <c r="B68" s="1"/>
      <c r="C68" s="38"/>
      <c r="D68" s="38"/>
      <c r="E68" s="66"/>
      <c r="F68" s="66"/>
      <c r="G68" s="64"/>
      <c r="H68" s="64"/>
      <c r="I68" s="66"/>
      <c r="J68" s="71"/>
    </row>
    <row r="69" spans="2:10" ht="18" customHeight="1">
      <c r="B69" s="1"/>
      <c r="C69" s="38" t="s">
        <v>25</v>
      </c>
      <c r="D69" s="38"/>
      <c r="E69" s="66"/>
      <c r="F69" s="66"/>
      <c r="G69" s="64"/>
      <c r="H69" s="64"/>
      <c r="I69" s="66"/>
      <c r="J69" s="71"/>
    </row>
    <row r="70" spans="2:10" ht="18" customHeight="1">
      <c r="B70" s="1"/>
      <c r="C70" s="10"/>
      <c r="D70" s="6"/>
      <c r="E70" s="8"/>
      <c r="F70" s="8"/>
      <c r="G70" s="8"/>
      <c r="H70" s="8"/>
      <c r="I70" s="8"/>
      <c r="J70" s="8"/>
    </row>
    <row r="71" spans="2:10" ht="39.950000000000003" customHeight="1">
      <c r="B71" s="1"/>
      <c r="C71" s="51" t="s">
        <v>144</v>
      </c>
      <c r="D71" s="6"/>
      <c r="E71" s="8"/>
      <c r="F71" s="8"/>
      <c r="G71" s="8"/>
      <c r="H71" s="8"/>
      <c r="I71" s="8"/>
      <c r="J71" s="8"/>
    </row>
    <row r="72" spans="2:10" ht="15" customHeight="1">
      <c r="B72" s="1"/>
      <c r="C72" s="13"/>
      <c r="D72" s="229">
        <v>1</v>
      </c>
      <c r="E72" s="8"/>
      <c r="F72" s="8"/>
      <c r="G72" s="8"/>
      <c r="H72" s="8"/>
      <c r="I72" s="8"/>
      <c r="J72" s="8"/>
    </row>
    <row r="73" spans="2:10" ht="18" customHeight="1">
      <c r="B73" s="1"/>
      <c r="C73" s="12"/>
      <c r="D73" s="6"/>
      <c r="E73" s="8"/>
      <c r="F73" s="8"/>
      <c r="G73" s="8"/>
      <c r="H73" s="8"/>
      <c r="I73" s="8"/>
      <c r="J73" s="8"/>
    </row>
    <row r="74" spans="2:10" ht="18" customHeight="1">
      <c r="B74" s="1"/>
      <c r="C74" s="9"/>
      <c r="D74" s="6"/>
      <c r="E74" s="8"/>
      <c r="F74" s="8"/>
      <c r="G74" s="8"/>
      <c r="H74" s="8"/>
      <c r="I74" s="8"/>
      <c r="J74" s="8"/>
    </row>
  </sheetData>
  <sheetProtection password="8C8F" sheet="1" objects="1" scenarios="1"/>
  <customSheetViews>
    <customSheetView guid="{9E760481-82E0-45E1-B1DD-4C53E9E13B9A}" scale="75" fitToPage="1" showRuler="0">
      <selection activeCell="C12" sqref="C12"/>
      <colBreaks count="1" manualBreakCount="1">
        <brk id="4" max="1048575" man="1"/>
      </colBreaks>
      <pageMargins left="0.11811023622047245" right="0.11811023622047245" top="0.11811023622047245" bottom="0.11811023622047245" header="0.11811023622047245" footer="0.11811023622047245"/>
      <printOptions horizontalCentered="1" verticalCentered="1"/>
      <pageSetup paperSize="9" scale="48" orientation="portrait" r:id="rId1"/>
      <headerFooter alignWithMargins="0"/>
    </customSheetView>
    <customSheetView guid="{D9B64530-8521-4A3B-8CA8-F4ADCE504BA5}" scale="75" fitToPage="1" printArea="1" showRuler="0" topLeftCell="A49">
      <selection activeCell="C77" sqref="C77"/>
      <colBreaks count="1" manualBreakCount="1">
        <brk id="4" max="1048575" man="1"/>
      </colBreaks>
      <pageMargins left="0.11811023622047245" right="0.11811023622047245" top="0.11811023622047245" bottom="0.11811023622047245" header="0.11811023622047245" footer="0.11811023622047245"/>
      <printOptions horizontalCentered="1" verticalCentered="1"/>
      <pageSetup paperSize="9" scale="52" orientation="portrait" r:id="rId2"/>
      <headerFooter alignWithMargins="0"/>
    </customSheetView>
  </customSheetViews>
  <phoneticPr fontId="2" type="noConversion"/>
  <printOptions horizontalCentered="1" verticalCentered="1"/>
  <pageMargins left="0.1" right="0.5" top="0.5" bottom="0.5" header="0.5" footer="0.5"/>
  <pageSetup paperSize="9" scale="51" orientation="portrait" r:id="rId3"/>
  <headerFooter alignWithMargins="0"/>
  <colBreaks count="1" manualBreakCount="1">
    <brk id="4" max="1048575" man="1"/>
  </colBreaks>
  <drawing r:id="rId4"/>
  <legacyDrawing r:id="rId5"/>
  <oleObjects>
    <oleObject progId="MSPhotoEd.3" shapeId="1130" r:id="rId6"/>
    <oleObject progId="MSPhotoEd.3" shapeId="1131" r:id="rId7"/>
  </oleObjects>
  <controls>
    <control shapeId="1038" r:id="rId8" name="CommandButton1"/>
  </controls>
</worksheet>
</file>

<file path=xl/worksheets/sheet10.xml><?xml version="1.0" encoding="utf-8"?>
<worksheet xmlns="http://schemas.openxmlformats.org/spreadsheetml/2006/main" xmlns:r="http://schemas.openxmlformats.org/officeDocument/2006/relationships">
  <sheetPr codeName="Feuil22">
    <pageSetUpPr fitToPage="1"/>
  </sheetPr>
  <dimension ref="B1:K95"/>
  <sheetViews>
    <sheetView zoomScale="65" zoomScaleNormal="75" zoomScaleSheetLayoutView="75" workbookViewId="0">
      <selection activeCell="E22" sqref="E22"/>
    </sheetView>
  </sheetViews>
  <sheetFormatPr baseColWidth="10" defaultRowHeight="12.75"/>
  <cols>
    <col min="1" max="1" width="3.7109375" style="18" customWidth="1"/>
    <col min="2" max="2" width="5.7109375" style="18" customWidth="1"/>
    <col min="3" max="4" width="28.7109375" style="18" customWidth="1"/>
    <col min="5" max="8" width="25.7109375" style="18" customWidth="1"/>
    <col min="9" max="9" width="26.7109375" style="18" customWidth="1"/>
    <col min="10" max="10" width="5.7109375" style="18" customWidth="1"/>
    <col min="11" max="16384" width="11.42578125" style="18"/>
  </cols>
  <sheetData>
    <row r="1" spans="2:10" ht="15" customHeight="1"/>
    <row r="2" spans="2:10" ht="15" customHeight="1"/>
    <row r="3" spans="2:10" ht="15" customHeight="1"/>
    <row r="4" spans="2:10">
      <c r="B4" s="17"/>
      <c r="C4" s="17"/>
      <c r="D4" s="17"/>
      <c r="E4" s="17"/>
      <c r="F4" s="17"/>
      <c r="G4" s="17"/>
      <c r="H4" s="17"/>
      <c r="I4" s="17"/>
      <c r="J4" s="17"/>
    </row>
    <row r="5" spans="2:10">
      <c r="B5" s="17"/>
      <c r="C5" s="17"/>
      <c r="D5" s="17"/>
      <c r="E5" s="17"/>
      <c r="F5" s="17"/>
      <c r="G5" s="17"/>
      <c r="H5" s="17"/>
      <c r="I5" s="17"/>
      <c r="J5" s="17"/>
    </row>
    <row r="6" spans="2:10">
      <c r="B6" s="17"/>
      <c r="C6" s="17"/>
      <c r="D6" s="17"/>
      <c r="E6" s="17"/>
      <c r="F6" s="17"/>
      <c r="G6" s="17"/>
      <c r="H6" s="17"/>
      <c r="I6" s="17"/>
      <c r="J6" s="17"/>
    </row>
    <row r="7" spans="2:10">
      <c r="B7" s="17"/>
      <c r="C7" s="17"/>
      <c r="D7" s="17"/>
      <c r="E7" s="17"/>
      <c r="F7" s="17"/>
      <c r="G7" s="17"/>
      <c r="H7" s="17"/>
      <c r="I7" s="17"/>
      <c r="J7" s="17"/>
    </row>
    <row r="8" spans="2:10">
      <c r="B8" s="17"/>
      <c r="C8" s="17"/>
      <c r="D8" s="17"/>
      <c r="E8" s="17"/>
      <c r="F8" s="17"/>
      <c r="G8" s="17"/>
      <c r="H8" s="17"/>
      <c r="I8" s="17"/>
      <c r="J8" s="17"/>
    </row>
    <row r="9" spans="2:10">
      <c r="B9" s="17"/>
      <c r="C9" s="17"/>
      <c r="D9" s="17"/>
      <c r="E9" s="17"/>
      <c r="F9" s="17"/>
      <c r="G9" s="17"/>
      <c r="H9" s="17"/>
      <c r="I9" s="17"/>
      <c r="J9" s="17"/>
    </row>
    <row r="10" spans="2:10">
      <c r="B10" s="17"/>
      <c r="C10" s="17"/>
      <c r="D10" s="17"/>
      <c r="E10" s="17"/>
      <c r="F10" s="17"/>
      <c r="G10" s="17"/>
      <c r="H10" s="17"/>
      <c r="I10" s="17"/>
      <c r="J10" s="17"/>
    </row>
    <row r="11" spans="2:10" ht="24" customHeight="1">
      <c r="B11" s="17"/>
      <c r="C11" s="454" t="s">
        <v>297</v>
      </c>
      <c r="D11" s="455"/>
      <c r="E11" s="455"/>
      <c r="F11" s="455"/>
      <c r="G11" s="455"/>
      <c r="H11" s="455"/>
      <c r="I11" s="456"/>
      <c r="J11" s="46"/>
    </row>
    <row r="12" spans="2:10" ht="12.75" customHeight="1">
      <c r="B12" s="17"/>
      <c r="C12" s="22"/>
      <c r="D12" s="22"/>
      <c r="E12" s="22"/>
      <c r="F12" s="22"/>
      <c r="G12" s="22"/>
      <c r="H12" s="22"/>
      <c r="I12" s="22"/>
      <c r="J12" s="22"/>
    </row>
    <row r="13" spans="2:10" ht="12.75" customHeight="1">
      <c r="B13" s="17"/>
      <c r="C13" s="23"/>
      <c r="D13" s="23"/>
      <c r="E13" s="23"/>
      <c r="F13" s="23"/>
      <c r="G13" s="23"/>
      <c r="H13" s="23"/>
      <c r="I13" s="23"/>
      <c r="J13" s="23"/>
    </row>
    <row r="14" spans="2:10" ht="24.95" customHeight="1">
      <c r="B14" s="17"/>
      <c r="C14" s="89" t="s">
        <v>615</v>
      </c>
      <c r="D14" s="87"/>
      <c r="E14" s="87"/>
      <c r="F14" s="87"/>
      <c r="G14" s="87"/>
      <c r="H14" s="87"/>
      <c r="I14" s="88"/>
      <c r="J14" s="25"/>
    </row>
    <row r="15" spans="2:10" ht="9.9499999999999993" customHeight="1">
      <c r="B15" s="187"/>
      <c r="C15" s="100"/>
      <c r="D15" s="175"/>
      <c r="E15" s="107"/>
      <c r="F15" s="107"/>
      <c r="G15" s="129"/>
      <c r="H15" s="129"/>
      <c r="I15" s="77"/>
      <c r="J15" s="28"/>
    </row>
    <row r="16" spans="2:10" ht="20.100000000000001" customHeight="1">
      <c r="B16" s="187" t="s">
        <v>496</v>
      </c>
      <c r="C16" s="220" t="s">
        <v>602</v>
      </c>
      <c r="D16" s="134"/>
      <c r="E16" s="214"/>
      <c r="F16" s="58"/>
      <c r="G16" s="101"/>
      <c r="H16" s="101"/>
      <c r="I16" s="101"/>
      <c r="J16" s="31"/>
    </row>
    <row r="17" spans="2:11" ht="20.100000000000001" customHeight="1">
      <c r="B17" s="187"/>
      <c r="C17" s="220" t="s">
        <v>603</v>
      </c>
      <c r="D17" s="134"/>
      <c r="E17" s="214"/>
      <c r="F17" s="26"/>
      <c r="G17" s="186"/>
      <c r="H17" s="186"/>
      <c r="I17" s="123"/>
      <c r="J17" s="25"/>
    </row>
    <row r="18" spans="2:11" ht="9.9499999999999993" customHeight="1">
      <c r="B18" s="187"/>
      <c r="C18" s="220"/>
      <c r="D18" s="134"/>
      <c r="E18" s="214"/>
      <c r="F18" s="26"/>
      <c r="G18" s="133"/>
      <c r="H18" s="133"/>
      <c r="I18" s="112"/>
      <c r="J18" s="25"/>
    </row>
    <row r="19" spans="2:11" ht="20.100000000000001" customHeight="1">
      <c r="B19" s="187" t="s">
        <v>496</v>
      </c>
      <c r="C19" s="220" t="s">
        <v>59</v>
      </c>
      <c r="D19" s="149"/>
      <c r="E19" s="128"/>
      <c r="F19" s="38"/>
      <c r="G19" s="129"/>
      <c r="H19" s="129"/>
      <c r="I19" s="77"/>
      <c r="J19" s="25"/>
    </row>
    <row r="20" spans="2:11" ht="20.100000000000001" customHeight="1">
      <c r="B20" s="187"/>
      <c r="C20" s="220" t="s">
        <v>60</v>
      </c>
      <c r="D20" s="149"/>
      <c r="E20" s="128"/>
      <c r="F20" s="38"/>
      <c r="G20" s="129"/>
      <c r="H20" s="129"/>
      <c r="I20" s="77"/>
      <c r="J20" s="25"/>
    </row>
    <row r="21" spans="2:11" ht="9.9499999999999993" customHeight="1">
      <c r="B21" s="187"/>
      <c r="C21" s="220"/>
      <c r="D21" s="149"/>
      <c r="E21" s="128"/>
      <c r="F21" s="38"/>
      <c r="G21" s="129"/>
      <c r="H21" s="129"/>
      <c r="I21" s="77"/>
      <c r="J21" s="25"/>
    </row>
    <row r="22" spans="2:11" ht="20.100000000000001" customHeight="1">
      <c r="B22" s="187" t="s">
        <v>496</v>
      </c>
      <c r="C22" s="220" t="s">
        <v>22</v>
      </c>
      <c r="D22" s="213"/>
      <c r="E22" s="128"/>
      <c r="F22" s="38"/>
      <c r="G22" s="17"/>
      <c r="H22" s="17"/>
      <c r="I22" s="17"/>
      <c r="J22" s="17"/>
      <c r="K22" s="85"/>
    </row>
    <row r="23" spans="2:11" ht="9.9499999999999993" customHeight="1">
      <c r="B23" s="187"/>
      <c r="C23" s="220"/>
      <c r="D23" s="213"/>
      <c r="E23" s="128"/>
      <c r="F23" s="38"/>
      <c r="G23" s="17"/>
      <c r="H23" s="17"/>
      <c r="I23" s="17"/>
      <c r="J23" s="17"/>
      <c r="K23" s="85"/>
    </row>
    <row r="24" spans="2:11" ht="20.100000000000001" customHeight="1">
      <c r="B24" s="187" t="s">
        <v>496</v>
      </c>
      <c r="C24" s="220" t="s">
        <v>609</v>
      </c>
      <c r="D24" s="213"/>
      <c r="E24" s="128"/>
      <c r="F24" s="38"/>
      <c r="G24" s="17"/>
      <c r="H24" s="17"/>
      <c r="I24" s="17"/>
      <c r="J24" s="17"/>
      <c r="K24" s="85"/>
    </row>
    <row r="25" spans="2:11" ht="9.9499999999999993" customHeight="1">
      <c r="B25" s="187"/>
      <c r="C25" s="220"/>
      <c r="D25" s="213"/>
      <c r="E25" s="128"/>
      <c r="F25" s="38"/>
      <c r="G25" s="17"/>
      <c r="H25" s="17"/>
      <c r="I25" s="17"/>
      <c r="J25" s="17"/>
      <c r="K25" s="85"/>
    </row>
    <row r="26" spans="2:11" ht="20.100000000000001" customHeight="1">
      <c r="B26" s="187" t="s">
        <v>496</v>
      </c>
      <c r="C26" s="220" t="s">
        <v>57</v>
      </c>
      <c r="D26" s="213"/>
      <c r="E26" s="128"/>
      <c r="F26" s="38"/>
      <c r="G26" s="17"/>
      <c r="H26" s="17"/>
      <c r="I26" s="17"/>
      <c r="J26" s="17"/>
      <c r="K26" s="85"/>
    </row>
    <row r="27" spans="2:11" ht="20.100000000000001" customHeight="1">
      <c r="B27" s="187"/>
      <c r="C27" s="220" t="s">
        <v>614</v>
      </c>
      <c r="D27" s="213"/>
      <c r="E27" s="128"/>
      <c r="F27" s="38"/>
      <c r="G27" s="17"/>
      <c r="H27" s="17"/>
      <c r="I27" s="17"/>
      <c r="J27" s="17"/>
      <c r="K27" s="85"/>
    </row>
    <row r="28" spans="2:11" ht="9.9499999999999993" customHeight="1">
      <c r="B28" s="187"/>
      <c r="C28" s="220"/>
      <c r="D28" s="213"/>
      <c r="E28" s="128"/>
      <c r="F28" s="38"/>
      <c r="G28" s="17"/>
      <c r="H28" s="17"/>
      <c r="I28" s="17"/>
      <c r="J28" s="17"/>
      <c r="K28" s="85"/>
    </row>
    <row r="29" spans="2:11" ht="20.100000000000001" customHeight="1">
      <c r="B29" s="187" t="s">
        <v>496</v>
      </c>
      <c r="C29" s="220" t="s">
        <v>610</v>
      </c>
      <c r="D29" s="213"/>
      <c r="E29" s="128"/>
      <c r="F29" s="38"/>
      <c r="G29" s="17"/>
      <c r="H29" s="17"/>
      <c r="I29" s="17"/>
      <c r="J29" s="17"/>
      <c r="K29" s="85"/>
    </row>
    <row r="30" spans="2:11" ht="9.9499999999999993" customHeight="1">
      <c r="B30" s="187"/>
      <c r="C30" s="220"/>
      <c r="D30" s="213"/>
      <c r="E30" s="128"/>
      <c r="F30" s="38"/>
      <c r="G30" s="17"/>
      <c r="H30" s="17"/>
      <c r="I30" s="17"/>
      <c r="J30" s="17"/>
      <c r="K30" s="85"/>
    </row>
    <row r="31" spans="2:11" ht="20.100000000000001" customHeight="1">
      <c r="B31" s="187" t="s">
        <v>496</v>
      </c>
      <c r="C31" s="220" t="s">
        <v>611</v>
      </c>
      <c r="D31" s="213"/>
      <c r="E31" s="128"/>
      <c r="F31" s="38"/>
      <c r="G31" s="17"/>
      <c r="H31" s="17"/>
      <c r="I31" s="17"/>
      <c r="J31" s="17"/>
      <c r="K31" s="85"/>
    </row>
    <row r="32" spans="2:11" ht="9.9499999999999993" customHeight="1">
      <c r="B32" s="187"/>
      <c r="C32" s="220"/>
      <c r="D32" s="213"/>
      <c r="E32" s="128"/>
      <c r="F32" s="38"/>
      <c r="G32" s="17"/>
      <c r="H32" s="17"/>
      <c r="I32" s="17"/>
      <c r="J32" s="17"/>
      <c r="K32" s="85"/>
    </row>
    <row r="33" spans="2:11" ht="20.100000000000001" customHeight="1">
      <c r="B33" s="187" t="s">
        <v>496</v>
      </c>
      <c r="C33" s="220" t="s">
        <v>612</v>
      </c>
      <c r="D33" s="213"/>
      <c r="E33" s="128"/>
      <c r="F33" s="38"/>
      <c r="G33" s="17"/>
      <c r="H33" s="17"/>
      <c r="I33" s="17"/>
      <c r="J33" s="17"/>
      <c r="K33" s="85"/>
    </row>
    <row r="34" spans="2:11" ht="9.9499999999999993" customHeight="1">
      <c r="B34" s="187"/>
      <c r="C34" s="220"/>
      <c r="D34" s="213"/>
      <c r="E34" s="128"/>
      <c r="F34" s="38"/>
      <c r="G34" s="17"/>
      <c r="H34" s="17"/>
      <c r="I34" s="17"/>
      <c r="J34" s="17"/>
      <c r="K34" s="85"/>
    </row>
    <row r="35" spans="2:11" ht="20.100000000000001" customHeight="1">
      <c r="B35" s="187" t="s">
        <v>496</v>
      </c>
      <c r="C35" s="220" t="s">
        <v>613</v>
      </c>
      <c r="D35" s="213"/>
      <c r="E35" s="128"/>
      <c r="F35" s="38"/>
      <c r="G35" s="17"/>
      <c r="H35" s="17"/>
      <c r="I35" s="17"/>
      <c r="J35" s="17"/>
      <c r="K35" s="85"/>
    </row>
    <row r="36" spans="2:11" ht="9.9499999999999993" customHeight="1">
      <c r="B36" s="187"/>
      <c r="C36" s="220"/>
      <c r="D36" s="149"/>
      <c r="E36" s="128"/>
      <c r="F36" s="38"/>
      <c r="G36" s="129"/>
      <c r="H36" s="129"/>
      <c r="I36" s="77"/>
      <c r="J36" s="25"/>
    </row>
    <row r="37" spans="2:11" ht="20.100000000000001" customHeight="1">
      <c r="B37" s="187" t="s">
        <v>496</v>
      </c>
      <c r="C37" s="220" t="s">
        <v>56</v>
      </c>
      <c r="D37" s="213"/>
      <c r="E37" s="128"/>
      <c r="F37" s="38"/>
      <c r="G37" s="17"/>
      <c r="H37" s="17"/>
      <c r="I37" s="17"/>
      <c r="J37" s="17"/>
      <c r="K37" s="85"/>
    </row>
    <row r="38" spans="2:11" ht="20.100000000000001" customHeight="1">
      <c r="B38" s="187"/>
      <c r="C38" s="220" t="s">
        <v>221</v>
      </c>
      <c r="D38" s="213"/>
      <c r="E38" s="128"/>
      <c r="F38" s="38"/>
      <c r="G38" s="17"/>
      <c r="H38" s="17"/>
      <c r="I38" s="17"/>
      <c r="J38" s="17"/>
      <c r="K38" s="85"/>
    </row>
    <row r="39" spans="2:11" ht="20.100000000000001" customHeight="1">
      <c r="B39" s="187"/>
      <c r="C39" s="220" t="s">
        <v>7</v>
      </c>
      <c r="D39" s="213"/>
      <c r="E39" s="128"/>
      <c r="F39" s="38"/>
      <c r="G39" s="17"/>
      <c r="H39" s="17"/>
      <c r="I39" s="17"/>
      <c r="J39" s="17"/>
      <c r="K39" s="85"/>
    </row>
    <row r="40" spans="2:11" ht="9.9499999999999993" customHeight="1">
      <c r="B40" s="187"/>
      <c r="C40" s="220"/>
      <c r="D40" s="213"/>
      <c r="E40" s="128"/>
      <c r="F40" s="38"/>
      <c r="G40" s="17"/>
      <c r="H40" s="17"/>
      <c r="I40" s="17"/>
      <c r="J40" s="17"/>
      <c r="K40" s="85"/>
    </row>
    <row r="41" spans="2:11" ht="20.100000000000001" customHeight="1">
      <c r="B41" s="187" t="s">
        <v>496</v>
      </c>
      <c r="C41" s="220" t="s">
        <v>55</v>
      </c>
      <c r="D41" s="134"/>
      <c r="E41" s="216"/>
      <c r="F41" s="78"/>
      <c r="G41" s="101"/>
      <c r="H41" s="101"/>
      <c r="I41" s="86"/>
      <c r="J41" s="27"/>
    </row>
    <row r="42" spans="2:11" ht="20.100000000000001" customHeight="1">
      <c r="B42" s="17"/>
      <c r="C42" s="220" t="s">
        <v>601</v>
      </c>
      <c r="D42" s="216"/>
      <c r="E42" s="216"/>
      <c r="F42" s="78"/>
      <c r="G42" s="129"/>
      <c r="H42" s="129"/>
      <c r="I42" s="77"/>
      <c r="J42" s="28"/>
    </row>
    <row r="43" spans="2:11" ht="9.9499999999999993" customHeight="1">
      <c r="B43" s="187"/>
      <c r="C43" s="220"/>
      <c r="D43" s="149"/>
      <c r="E43" s="128"/>
      <c r="F43" s="38"/>
      <c r="G43" s="129"/>
      <c r="H43" s="129"/>
      <c r="I43" s="77"/>
      <c r="J43" s="25"/>
    </row>
    <row r="44" spans="2:11" ht="20.100000000000001" customHeight="1">
      <c r="B44" s="187" t="s">
        <v>496</v>
      </c>
      <c r="C44" s="220" t="s">
        <v>353</v>
      </c>
      <c r="D44" s="149"/>
      <c r="E44" s="128"/>
      <c r="F44" s="38"/>
      <c r="G44" s="129"/>
      <c r="H44" s="129"/>
      <c r="I44" s="77"/>
      <c r="J44" s="25"/>
    </row>
    <row r="45" spans="2:11" ht="20.100000000000001" customHeight="1">
      <c r="B45" s="17"/>
      <c r="C45" s="220" t="s">
        <v>354</v>
      </c>
      <c r="D45" s="134"/>
      <c r="E45" s="202"/>
      <c r="F45" s="44"/>
      <c r="G45" s="107"/>
      <c r="H45" s="107"/>
      <c r="I45" s="107"/>
      <c r="J45" s="31"/>
    </row>
    <row r="46" spans="2:11" ht="20.100000000000001" customHeight="1">
      <c r="B46" s="17"/>
      <c r="C46" s="220" t="s">
        <v>355</v>
      </c>
      <c r="D46" s="134"/>
      <c r="E46" s="134"/>
      <c r="F46" s="45"/>
      <c r="G46" s="101"/>
      <c r="H46" s="101"/>
      <c r="I46" s="101"/>
      <c r="J46" s="31"/>
    </row>
    <row r="47" spans="2:11" ht="9.9499999999999993" customHeight="1">
      <c r="B47" s="17"/>
      <c r="C47" s="220"/>
      <c r="D47" s="216"/>
      <c r="E47" s="216"/>
      <c r="F47" s="78"/>
      <c r="G47" s="129"/>
      <c r="H47" s="129"/>
      <c r="I47" s="77"/>
      <c r="J47" s="33"/>
    </row>
    <row r="48" spans="2:11" ht="20.100000000000001" customHeight="1">
      <c r="B48" s="187" t="s">
        <v>496</v>
      </c>
      <c r="C48" s="220" t="s">
        <v>356</v>
      </c>
      <c r="D48" s="134"/>
      <c r="E48" s="128"/>
      <c r="F48" s="38"/>
      <c r="G48" s="17"/>
      <c r="H48" s="17"/>
      <c r="I48" s="17"/>
      <c r="J48" s="17"/>
    </row>
    <row r="49" spans="2:11" ht="20.100000000000001" customHeight="1">
      <c r="B49" s="17"/>
      <c r="C49" s="220" t="s">
        <v>604</v>
      </c>
      <c r="D49" s="134"/>
      <c r="E49" s="128"/>
      <c r="F49" s="38"/>
      <c r="G49" s="17"/>
      <c r="H49" s="17"/>
      <c r="I49" s="17"/>
      <c r="J49" s="17"/>
    </row>
    <row r="50" spans="2:11" ht="20.100000000000001" customHeight="1">
      <c r="B50" s="17"/>
      <c r="C50" s="220" t="s">
        <v>605</v>
      </c>
      <c r="D50" s="134"/>
      <c r="E50" s="128"/>
      <c r="F50" s="38"/>
      <c r="G50" s="17"/>
      <c r="H50" s="17"/>
      <c r="I50" s="17"/>
      <c r="J50" s="17"/>
    </row>
    <row r="51" spans="2:11" ht="20.100000000000001" customHeight="1">
      <c r="B51" s="17"/>
      <c r="C51" s="220" t="s">
        <v>606</v>
      </c>
      <c r="D51" s="134"/>
      <c r="E51" s="128"/>
      <c r="F51" s="38"/>
      <c r="G51" s="17"/>
      <c r="H51" s="17"/>
      <c r="I51" s="17"/>
      <c r="J51" s="17"/>
    </row>
    <row r="52" spans="2:11" ht="20.100000000000001" customHeight="1">
      <c r="B52" s="17"/>
      <c r="C52" s="220" t="s">
        <v>607</v>
      </c>
      <c r="D52" s="134"/>
      <c r="E52" s="128"/>
      <c r="F52" s="38"/>
      <c r="G52" s="17"/>
      <c r="H52" s="17"/>
      <c r="I52" s="17"/>
      <c r="J52" s="17"/>
    </row>
    <row r="53" spans="2:11" ht="9.9499999999999993" customHeight="1">
      <c r="B53" s="17"/>
      <c r="C53" s="220"/>
      <c r="D53" s="216"/>
      <c r="E53" s="216"/>
      <c r="F53" s="78"/>
      <c r="G53" s="129"/>
      <c r="H53" s="129"/>
      <c r="I53" s="77"/>
      <c r="J53" s="33"/>
    </row>
    <row r="54" spans="2:11" ht="20.100000000000001" customHeight="1">
      <c r="B54" s="187"/>
      <c r="C54" s="220"/>
      <c r="D54" s="213"/>
      <c r="E54" s="128"/>
      <c r="F54" s="38"/>
      <c r="G54" s="17"/>
      <c r="H54" s="17"/>
      <c r="I54" s="17"/>
      <c r="J54" s="17"/>
      <c r="K54" s="85"/>
    </row>
    <row r="55" spans="2:11" ht="20.100000000000001" customHeight="1">
      <c r="B55" s="17"/>
      <c r="C55" s="17"/>
      <c r="D55" s="17"/>
      <c r="E55" s="17"/>
      <c r="F55" s="17"/>
      <c r="G55" s="17"/>
      <c r="H55" s="17"/>
      <c r="I55" s="17"/>
      <c r="J55" s="17"/>
    </row>
    <row r="56" spans="2:11" ht="24.95" customHeight="1">
      <c r="B56" s="17"/>
      <c r="C56" s="89" t="s">
        <v>616</v>
      </c>
      <c r="D56" s="87"/>
      <c r="E56" s="87"/>
      <c r="F56" s="87"/>
      <c r="G56" s="87"/>
      <c r="H56" s="87"/>
      <c r="I56" s="88"/>
      <c r="J56" s="25"/>
    </row>
    <row r="57" spans="2:11" ht="9.9499999999999993" customHeight="1">
      <c r="B57" s="187"/>
      <c r="C57" s="100"/>
      <c r="D57" s="175"/>
      <c r="E57" s="107"/>
      <c r="F57" s="107"/>
      <c r="G57" s="129"/>
      <c r="H57" s="129"/>
      <c r="I57" s="77"/>
      <c r="J57" s="28"/>
    </row>
    <row r="58" spans="2:11" ht="21" customHeight="1">
      <c r="B58" s="187"/>
      <c r="C58" s="356" t="s">
        <v>280</v>
      </c>
      <c r="D58" s="134"/>
      <c r="E58" s="214"/>
      <c r="F58" s="58"/>
      <c r="G58" s="101"/>
      <c r="H58" s="101"/>
      <c r="I58" s="101"/>
      <c r="J58" s="31"/>
    </row>
    <row r="59" spans="2:11" ht="21" customHeight="1">
      <c r="B59" s="187"/>
      <c r="C59" s="220"/>
      <c r="D59" s="134"/>
      <c r="E59" s="214"/>
      <c r="F59" s="26"/>
      <c r="G59" s="186"/>
      <c r="H59" s="186"/>
      <c r="I59" s="123"/>
      <c r="J59" s="25"/>
    </row>
    <row r="60" spans="2:11" ht="21" customHeight="1">
      <c r="B60" s="187"/>
      <c r="C60" s="220"/>
      <c r="D60" s="354" t="s">
        <v>91</v>
      </c>
      <c r="E60" s="214"/>
      <c r="F60" s="26"/>
      <c r="G60" s="354"/>
      <c r="H60" s="354" t="s">
        <v>625</v>
      </c>
      <c r="I60" s="112"/>
      <c r="J60" s="25"/>
    </row>
    <row r="61" spans="2:11" ht="21" customHeight="1">
      <c r="B61" s="187"/>
      <c r="C61" s="220"/>
      <c r="D61" s="149" t="s">
        <v>620</v>
      </c>
      <c r="E61" s="128"/>
      <c r="F61" s="38"/>
      <c r="G61" s="149"/>
      <c r="H61" s="149" t="s">
        <v>0</v>
      </c>
      <c r="I61" s="77"/>
      <c r="J61" s="25"/>
    </row>
    <row r="62" spans="2:11" ht="21" customHeight="1">
      <c r="B62" s="187"/>
      <c r="C62" s="220"/>
      <c r="D62" s="149" t="s">
        <v>621</v>
      </c>
      <c r="E62" s="128"/>
      <c r="F62" s="38"/>
      <c r="G62" s="149"/>
      <c r="H62" s="149" t="s">
        <v>1</v>
      </c>
      <c r="I62" s="77"/>
      <c r="J62" s="25"/>
    </row>
    <row r="63" spans="2:11" ht="21" customHeight="1">
      <c r="B63" s="187"/>
      <c r="C63" s="220"/>
      <c r="D63" s="149" t="s">
        <v>92</v>
      </c>
      <c r="E63" s="149"/>
      <c r="F63" s="38"/>
      <c r="G63" s="149"/>
      <c r="H63" s="149" t="s">
        <v>3</v>
      </c>
      <c r="I63" s="77"/>
      <c r="J63" s="25"/>
    </row>
    <row r="64" spans="2:11" ht="21" customHeight="1">
      <c r="B64" s="187"/>
      <c r="C64" s="220"/>
      <c r="D64" s="149" t="s">
        <v>622</v>
      </c>
      <c r="E64" s="149"/>
      <c r="F64" s="38"/>
      <c r="G64" s="149"/>
      <c r="H64" s="149" t="s">
        <v>2</v>
      </c>
      <c r="I64" s="17"/>
      <c r="J64" s="17"/>
      <c r="K64" s="85"/>
    </row>
    <row r="65" spans="2:11" ht="21" customHeight="1">
      <c r="B65" s="187"/>
      <c r="C65" s="220"/>
      <c r="D65" s="149" t="s">
        <v>623</v>
      </c>
      <c r="E65" s="149"/>
      <c r="F65" s="38"/>
      <c r="G65" s="149"/>
      <c r="H65" s="149"/>
      <c r="I65" s="17"/>
      <c r="J65" s="17"/>
      <c r="K65" s="85"/>
    </row>
    <row r="66" spans="2:11" ht="21" customHeight="1">
      <c r="B66" s="187"/>
      <c r="C66" s="220"/>
      <c r="D66" s="149" t="s">
        <v>624</v>
      </c>
      <c r="E66" s="149"/>
      <c r="F66" s="38"/>
      <c r="G66" s="149"/>
      <c r="H66" s="17"/>
      <c r="I66" s="17"/>
      <c r="J66" s="17"/>
      <c r="K66" s="85"/>
    </row>
    <row r="67" spans="2:11" ht="20.100000000000001" customHeight="1">
      <c r="B67" s="187"/>
      <c r="C67" s="220"/>
      <c r="D67" s="149"/>
      <c r="E67" s="149"/>
      <c r="F67" s="38"/>
      <c r="G67" s="149"/>
      <c r="H67" s="17"/>
      <c r="I67" s="17"/>
      <c r="J67" s="17"/>
      <c r="K67" s="85"/>
    </row>
    <row r="68" spans="2:11" ht="20.100000000000001" customHeight="1">
      <c r="B68" s="187"/>
      <c r="C68" s="220"/>
      <c r="D68" s="149"/>
      <c r="E68" s="149"/>
      <c r="F68" s="38"/>
      <c r="G68" s="149"/>
      <c r="H68" s="354" t="s">
        <v>542</v>
      </c>
      <c r="I68" s="17"/>
      <c r="J68" s="17"/>
      <c r="K68" s="85"/>
    </row>
    <row r="69" spans="2:11" ht="21" customHeight="1">
      <c r="B69" s="187"/>
      <c r="C69" s="355" t="s">
        <v>186</v>
      </c>
      <c r="D69" s="149"/>
      <c r="E69" s="149"/>
      <c r="F69" s="38"/>
      <c r="G69" s="149"/>
      <c r="H69" s="149" t="s">
        <v>543</v>
      </c>
      <c r="I69" s="17"/>
      <c r="J69" s="17"/>
      <c r="K69" s="85"/>
    </row>
    <row r="70" spans="2:11" ht="21" customHeight="1">
      <c r="B70" s="187" t="s">
        <v>496</v>
      </c>
      <c r="C70" s="220" t="s">
        <v>188</v>
      </c>
      <c r="D70" s="149"/>
      <c r="E70" s="149"/>
      <c r="F70" s="38"/>
      <c r="G70" s="149"/>
      <c r="H70" s="149" t="s">
        <v>544</v>
      </c>
      <c r="I70" s="17"/>
      <c r="J70" s="17"/>
      <c r="K70" s="85"/>
    </row>
    <row r="71" spans="2:11" ht="21" customHeight="1">
      <c r="B71" s="187"/>
      <c r="C71" s="220" t="s">
        <v>187</v>
      </c>
      <c r="D71" s="149"/>
      <c r="E71" s="149"/>
      <c r="F71" s="38"/>
      <c r="G71" s="149"/>
      <c r="H71" s="149" t="s">
        <v>546</v>
      </c>
      <c r="I71" s="17"/>
      <c r="J71" s="17"/>
      <c r="K71" s="85"/>
    </row>
    <row r="72" spans="2:11" ht="21" customHeight="1">
      <c r="B72" s="187"/>
      <c r="C72" s="220"/>
      <c r="D72" s="213"/>
      <c r="E72" s="128"/>
      <c r="F72" s="38"/>
      <c r="G72" s="17"/>
      <c r="H72" s="149" t="s">
        <v>545</v>
      </c>
      <c r="I72" s="17"/>
      <c r="J72" s="17"/>
      <c r="K72" s="85"/>
    </row>
    <row r="73" spans="2:11" ht="21" customHeight="1">
      <c r="B73" s="187" t="s">
        <v>496</v>
      </c>
      <c r="C73" s="220" t="s">
        <v>189</v>
      </c>
      <c r="D73" s="213"/>
      <c r="E73" s="128"/>
      <c r="F73" s="38"/>
      <c r="G73" s="17"/>
      <c r="H73" s="17"/>
      <c r="I73" s="17"/>
      <c r="J73" s="17"/>
      <c r="K73" s="85"/>
    </row>
    <row r="74" spans="2:11" ht="21" customHeight="1">
      <c r="B74" s="187"/>
      <c r="C74" s="220" t="s">
        <v>190</v>
      </c>
      <c r="D74" s="213"/>
      <c r="E74" s="128"/>
      <c r="F74" s="38"/>
      <c r="G74" s="17"/>
      <c r="H74" s="17"/>
      <c r="I74" s="17"/>
      <c r="J74" s="17"/>
      <c r="K74" s="85"/>
    </row>
    <row r="75" spans="2:11" ht="20.100000000000001" customHeight="1">
      <c r="B75" s="187"/>
      <c r="C75" s="220"/>
      <c r="D75" s="213"/>
      <c r="E75" s="128"/>
      <c r="F75" s="38"/>
      <c r="G75" s="17"/>
      <c r="H75" s="17"/>
      <c r="I75" s="17"/>
      <c r="J75" s="17"/>
      <c r="K75" s="85"/>
    </row>
    <row r="76" spans="2:11" ht="20.100000000000001" customHeight="1">
      <c r="B76" s="187"/>
      <c r="C76" s="220"/>
      <c r="D76" s="213"/>
      <c r="E76" s="128"/>
      <c r="F76" s="38"/>
      <c r="G76" s="17"/>
      <c r="H76" s="17"/>
      <c r="I76" s="17"/>
      <c r="J76" s="17"/>
      <c r="K76" s="85"/>
    </row>
    <row r="77" spans="2:11" ht="21" customHeight="1">
      <c r="B77" s="187"/>
      <c r="C77" s="356" t="s">
        <v>281</v>
      </c>
      <c r="D77" s="213"/>
      <c r="E77" s="128"/>
      <c r="F77" s="38"/>
      <c r="G77" s="17"/>
      <c r="H77" s="17"/>
      <c r="I77" s="17"/>
      <c r="J77" s="17"/>
      <c r="K77" s="85"/>
    </row>
    <row r="78" spans="2:11" ht="21" customHeight="1">
      <c r="B78" s="187"/>
      <c r="C78" s="220"/>
      <c r="D78" s="213"/>
      <c r="E78" s="128"/>
      <c r="F78" s="38"/>
      <c r="G78" s="17"/>
      <c r="H78" s="17"/>
      <c r="I78" s="17"/>
      <c r="J78" s="17"/>
      <c r="K78" s="85"/>
    </row>
    <row r="79" spans="2:11" ht="21" customHeight="1">
      <c r="B79" s="187" t="s">
        <v>496</v>
      </c>
      <c r="C79" s="357" t="s">
        <v>8</v>
      </c>
      <c r="D79" s="213"/>
      <c r="E79" s="128"/>
      <c r="F79" s="38"/>
      <c r="G79" s="17"/>
      <c r="H79" s="17"/>
      <c r="I79" s="17"/>
      <c r="J79" s="17"/>
      <c r="K79" s="85"/>
    </row>
    <row r="80" spans="2:11" ht="21" customHeight="1">
      <c r="B80" s="187"/>
      <c r="C80" s="220" t="s">
        <v>181</v>
      </c>
      <c r="D80" s="213"/>
      <c r="E80" s="128"/>
      <c r="F80" s="38"/>
      <c r="G80" s="17"/>
      <c r="H80" s="17"/>
      <c r="I80" s="17"/>
      <c r="J80" s="17"/>
      <c r="K80" s="85"/>
    </row>
    <row r="81" spans="2:11" ht="21" customHeight="1">
      <c r="B81" s="187"/>
      <c r="C81" s="220"/>
      <c r="D81" s="213"/>
      <c r="E81" s="128"/>
      <c r="F81" s="38"/>
      <c r="G81" s="17"/>
      <c r="H81" s="17"/>
      <c r="I81" s="17"/>
      <c r="J81" s="17"/>
      <c r="K81" s="85"/>
    </row>
    <row r="82" spans="2:11" ht="21" customHeight="1">
      <c r="B82" s="187" t="s">
        <v>496</v>
      </c>
      <c r="C82" s="357" t="s">
        <v>9</v>
      </c>
      <c r="D82" s="213"/>
      <c r="E82" s="128"/>
      <c r="F82" s="38"/>
      <c r="G82" s="17"/>
      <c r="H82" s="17"/>
      <c r="I82" s="17"/>
      <c r="J82" s="17"/>
      <c r="K82" s="85"/>
    </row>
    <row r="83" spans="2:11" ht="21" customHeight="1">
      <c r="B83" s="187"/>
      <c r="C83" s="220" t="s">
        <v>15</v>
      </c>
      <c r="D83" s="213"/>
      <c r="E83" s="128"/>
      <c r="F83" s="38"/>
      <c r="G83" s="17"/>
      <c r="H83" s="17"/>
      <c r="I83" s="17"/>
      <c r="J83" s="17"/>
      <c r="K83" s="85"/>
    </row>
    <row r="84" spans="2:11" ht="21" customHeight="1">
      <c r="B84" s="187"/>
      <c r="C84" s="220"/>
      <c r="D84" s="213"/>
      <c r="E84" s="128"/>
      <c r="F84" s="38"/>
      <c r="G84" s="17"/>
      <c r="H84" s="17"/>
      <c r="I84" s="17"/>
      <c r="J84" s="17"/>
      <c r="K84" s="85"/>
    </row>
    <row r="85" spans="2:11" ht="21" customHeight="1">
      <c r="B85" s="187" t="s">
        <v>496</v>
      </c>
      <c r="C85" s="357" t="s">
        <v>180</v>
      </c>
      <c r="D85" s="213"/>
      <c r="E85" s="128"/>
      <c r="F85" s="38"/>
      <c r="G85" s="17"/>
      <c r="H85" s="17"/>
      <c r="I85" s="17"/>
      <c r="J85" s="17"/>
      <c r="K85" s="85"/>
    </row>
    <row r="86" spans="2:11" ht="21" customHeight="1">
      <c r="B86" s="187"/>
      <c r="C86" s="220" t="s">
        <v>182</v>
      </c>
      <c r="D86" s="213"/>
      <c r="E86" s="128"/>
      <c r="F86" s="38"/>
      <c r="G86" s="17"/>
      <c r="H86" s="17"/>
      <c r="I86" s="17"/>
      <c r="J86" s="17"/>
      <c r="K86" s="85"/>
    </row>
    <row r="87" spans="2:11" ht="21" customHeight="1">
      <c r="B87" s="187"/>
      <c r="C87" s="220"/>
      <c r="D87" s="213"/>
      <c r="E87" s="128"/>
      <c r="F87" s="38"/>
      <c r="G87" s="17"/>
      <c r="H87" s="17"/>
      <c r="I87" s="17"/>
      <c r="J87" s="17"/>
      <c r="K87" s="85"/>
    </row>
    <row r="88" spans="2:11" ht="21" customHeight="1">
      <c r="B88" s="187" t="s">
        <v>496</v>
      </c>
      <c r="C88" s="357" t="s">
        <v>183</v>
      </c>
      <c r="D88" s="149"/>
      <c r="E88" s="128"/>
      <c r="F88" s="38"/>
      <c r="G88" s="129"/>
      <c r="H88" s="129"/>
      <c r="I88" s="77"/>
      <c r="J88" s="25"/>
    </row>
    <row r="89" spans="2:11" ht="21" customHeight="1">
      <c r="B89" s="187"/>
      <c r="C89" s="220" t="s">
        <v>185</v>
      </c>
      <c r="D89" s="134"/>
      <c r="E89" s="216"/>
      <c r="F89" s="78"/>
      <c r="G89" s="101"/>
      <c r="H89" s="101"/>
      <c r="I89" s="86"/>
      <c r="J89" s="27"/>
    </row>
    <row r="90" spans="2:11" ht="21" customHeight="1">
      <c r="B90" s="17"/>
      <c r="C90" s="220" t="s">
        <v>184</v>
      </c>
      <c r="D90" s="216"/>
      <c r="E90" s="216"/>
      <c r="F90" s="78"/>
      <c r="G90" s="129"/>
      <c r="H90" s="129"/>
      <c r="I90" s="77"/>
      <c r="J90" s="28"/>
    </row>
    <row r="91" spans="2:11" ht="18" customHeight="1">
      <c r="B91" s="17"/>
      <c r="C91" s="220"/>
      <c r="D91" s="134"/>
      <c r="E91" s="134"/>
      <c r="F91" s="45"/>
      <c r="G91" s="101"/>
      <c r="H91" s="101"/>
      <c r="I91" s="101"/>
      <c r="J91" s="31"/>
    </row>
    <row r="92" spans="2:11" ht="18" customHeight="1">
      <c r="B92" s="17"/>
      <c r="C92" s="17"/>
      <c r="D92" s="17"/>
      <c r="E92" s="17"/>
      <c r="F92" s="17"/>
      <c r="G92" s="17"/>
      <c r="H92" s="17"/>
      <c r="I92" s="17"/>
      <c r="J92" s="229">
        <v>10</v>
      </c>
    </row>
    <row r="93" spans="2:11" ht="15" customHeight="1"/>
    <row r="94" spans="2:11" ht="15" customHeight="1"/>
    <row r="95" spans="2:11" ht="18" customHeight="1"/>
  </sheetData>
  <sheetProtection password="8C8F" sheet="1" objects="1" scenarios="1"/>
  <mergeCells count="1">
    <mergeCell ref="C11:I11"/>
  </mergeCells>
  <phoneticPr fontId="0" type="noConversion"/>
  <hyperlinks>
    <hyperlink ref="D65" r:id="rId1"/>
    <hyperlink ref="H63" r:id="rId2"/>
    <hyperlink ref="H64" r:id="rId3"/>
    <hyperlink ref="H72" r:id="rId4" display="mailto:accueilchampetre@fwa.be"/>
    <hyperlink ref="H71" r:id="rId5"/>
  </hyperlinks>
  <printOptions horizontalCentered="1" verticalCentered="1"/>
  <pageMargins left="0.1" right="0.5" top="0.5" bottom="0.5" header="0.5" footer="0.5"/>
  <pageSetup paperSize="9" scale="49" orientation="portrait" r:id="rId6"/>
  <headerFooter alignWithMargins="0"/>
  <drawing r:id="rId7"/>
  <legacyDrawing r:id="rId8"/>
  <oleObjects>
    <oleObject progId="MSPhotoEd.3" shapeId="38922" r:id="rId9"/>
    <oleObject progId="MSPhotoEd.3" shapeId="38923" r:id="rId10"/>
    <oleObject progId="MSPhotoEd.3" shapeId="38924" r:id="rId11"/>
  </oleObjects>
  <controls>
    <control shapeId="38913" r:id="rId12" name="CommandButton1"/>
  </controls>
</worksheet>
</file>

<file path=xl/worksheets/sheet2.xml><?xml version="1.0" encoding="utf-8"?>
<worksheet xmlns="http://schemas.openxmlformats.org/spreadsheetml/2006/main" xmlns:r="http://schemas.openxmlformats.org/officeDocument/2006/relationships">
  <sheetPr codeName="Feuil3">
    <pageSetUpPr fitToPage="1"/>
  </sheetPr>
  <dimension ref="B1:K74"/>
  <sheetViews>
    <sheetView zoomScale="65" zoomScaleNormal="75" zoomScaleSheetLayoutView="75" workbookViewId="0"/>
  </sheetViews>
  <sheetFormatPr baseColWidth="10" defaultRowHeight="12.75"/>
  <cols>
    <col min="1" max="1" width="3.7109375" style="18" customWidth="1"/>
    <col min="2" max="3" width="3.28515625" style="18" customWidth="1"/>
    <col min="4" max="4" width="18.42578125" style="18" customWidth="1"/>
    <col min="5" max="5" width="5.5703125" style="18" customWidth="1"/>
    <col min="6" max="6" width="19.42578125" style="18" customWidth="1"/>
    <col min="7" max="7" width="51.5703125" style="18" customWidth="1"/>
    <col min="8" max="8" width="24" style="18" customWidth="1"/>
    <col min="9" max="9" width="36.85546875" style="18" customWidth="1"/>
    <col min="10" max="10" width="16.42578125" style="18" customWidth="1"/>
    <col min="11" max="11" width="5.7109375" style="18" customWidth="1"/>
    <col min="12" max="16384" width="11.42578125" style="18"/>
  </cols>
  <sheetData>
    <row r="1" spans="2:11" ht="15" customHeight="1"/>
    <row r="2" spans="2:11" ht="15" customHeight="1">
      <c r="F2" s="19"/>
    </row>
    <row r="3" spans="2:11" ht="15" customHeight="1"/>
    <row r="4" spans="2:11">
      <c r="B4" s="17"/>
      <c r="C4" s="17"/>
      <c r="D4" s="17"/>
      <c r="E4" s="17"/>
      <c r="F4" s="17"/>
      <c r="G4" s="17"/>
      <c r="H4" s="17"/>
      <c r="I4" s="17"/>
      <c r="J4" s="17"/>
      <c r="K4" s="17"/>
    </row>
    <row r="5" spans="2:11">
      <c r="B5" s="17"/>
      <c r="C5" s="17"/>
      <c r="D5" s="17"/>
      <c r="E5" s="17"/>
      <c r="F5" s="17"/>
      <c r="G5" s="17"/>
      <c r="H5" s="17"/>
      <c r="I5" s="17"/>
      <c r="J5" s="17"/>
      <c r="K5" s="17"/>
    </row>
    <row r="6" spans="2:11">
      <c r="B6" s="17"/>
      <c r="C6" s="17"/>
      <c r="D6" s="17"/>
      <c r="E6" s="17"/>
      <c r="F6" s="17"/>
      <c r="G6" s="17"/>
      <c r="H6" s="17"/>
      <c r="I6" s="17"/>
      <c r="J6" s="17"/>
      <c r="K6" s="17"/>
    </row>
    <row r="7" spans="2:11">
      <c r="B7" s="17"/>
      <c r="C7" s="17"/>
      <c r="D7" s="17"/>
      <c r="E7" s="17"/>
      <c r="F7" s="17"/>
      <c r="G7" s="17"/>
      <c r="H7" s="17"/>
      <c r="I7" s="17"/>
      <c r="J7" s="17"/>
      <c r="K7" s="17"/>
    </row>
    <row r="8" spans="2:11">
      <c r="B8" s="17"/>
      <c r="C8" s="17"/>
      <c r="D8" s="17"/>
      <c r="E8" s="17"/>
      <c r="F8" s="17"/>
      <c r="G8" s="17"/>
      <c r="H8" s="17"/>
      <c r="I8" s="17"/>
      <c r="J8" s="17"/>
      <c r="K8" s="17"/>
    </row>
    <row r="9" spans="2:11">
      <c r="B9" s="17"/>
      <c r="C9" s="17"/>
      <c r="D9" s="17"/>
      <c r="E9" s="17"/>
      <c r="F9" s="17"/>
      <c r="G9" s="17"/>
      <c r="H9" s="17"/>
      <c r="I9" s="17"/>
      <c r="J9" s="17"/>
      <c r="K9" s="17"/>
    </row>
    <row r="10" spans="2:11">
      <c r="B10" s="17"/>
      <c r="C10" s="17"/>
      <c r="D10" s="17"/>
      <c r="E10" s="17"/>
      <c r="F10" s="17"/>
      <c r="G10" s="17"/>
      <c r="H10" s="17"/>
      <c r="I10" s="17"/>
      <c r="J10" s="17"/>
      <c r="K10" s="17"/>
    </row>
    <row r="11" spans="2:11" ht="30" customHeight="1">
      <c r="B11" s="22"/>
      <c r="C11" s="22"/>
      <c r="D11" s="454" t="s">
        <v>289</v>
      </c>
      <c r="E11" s="455"/>
      <c r="F11" s="455"/>
      <c r="G11" s="455"/>
      <c r="H11" s="455"/>
      <c r="I11" s="455"/>
      <c r="J11" s="456"/>
      <c r="K11" s="46"/>
    </row>
    <row r="12" spans="2:11" ht="23.1" customHeight="1">
      <c r="B12" s="22"/>
      <c r="C12" s="22"/>
      <c r="D12" s="198"/>
      <c r="E12" s="198"/>
      <c r="F12" s="198"/>
      <c r="G12" s="198"/>
      <c r="H12" s="198"/>
      <c r="I12" s="198"/>
      <c r="J12" s="198"/>
      <c r="K12" s="46"/>
    </row>
    <row r="13" spans="2:11" ht="22.5" customHeight="1">
      <c r="B13" s="22"/>
      <c r="C13" s="22"/>
      <c r="D13" s="128" t="s">
        <v>145</v>
      </c>
      <c r="E13" s="128"/>
      <c r="F13" s="128"/>
      <c r="G13" s="128"/>
      <c r="H13" s="128"/>
      <c r="I13" s="128"/>
      <c r="J13" s="128"/>
      <c r="K13" s="46"/>
    </row>
    <row r="14" spans="2:11" ht="9.9499999999999993" customHeight="1">
      <c r="B14" s="22"/>
      <c r="C14" s="22"/>
      <c r="D14" s="128"/>
      <c r="E14" s="128"/>
      <c r="F14" s="128"/>
      <c r="G14" s="128"/>
      <c r="H14" s="128"/>
      <c r="I14" s="128"/>
      <c r="J14" s="128"/>
      <c r="K14" s="46"/>
    </row>
    <row r="15" spans="2:11" ht="23.1" customHeight="1">
      <c r="B15" s="22"/>
      <c r="C15" s="22"/>
      <c r="D15" s="128" t="s">
        <v>307</v>
      </c>
      <c r="E15" s="128"/>
      <c r="F15" s="128"/>
      <c r="G15" s="128"/>
      <c r="H15" s="128"/>
      <c r="I15" s="128"/>
      <c r="J15" s="128"/>
      <c r="K15" s="46"/>
    </row>
    <row r="16" spans="2:11" ht="23.1" customHeight="1">
      <c r="B16" s="22"/>
      <c r="C16" s="22"/>
      <c r="D16" s="128" t="s">
        <v>308</v>
      </c>
      <c r="E16" s="113"/>
      <c r="F16" s="113"/>
      <c r="G16" s="113"/>
      <c r="H16" s="113"/>
      <c r="I16" s="113"/>
      <c r="J16" s="113"/>
      <c r="K16" s="46"/>
    </row>
    <row r="17" spans="2:11" ht="23.1" customHeight="1">
      <c r="B17" s="22"/>
      <c r="C17" s="22"/>
      <c r="D17" s="128" t="s">
        <v>309</v>
      </c>
      <c r="E17" s="113"/>
      <c r="F17" s="113"/>
      <c r="G17" s="113"/>
      <c r="H17" s="113"/>
      <c r="I17" s="113"/>
      <c r="J17" s="113"/>
      <c r="K17" s="46"/>
    </row>
    <row r="18" spans="2:11" ht="22.5" customHeight="1">
      <c r="B18" s="22"/>
      <c r="C18" s="22"/>
      <c r="D18" s="128" t="s">
        <v>310</v>
      </c>
      <c r="E18" s="113"/>
      <c r="F18" s="113"/>
      <c r="G18" s="113"/>
      <c r="H18" s="113"/>
      <c r="I18" s="113"/>
      <c r="J18" s="113"/>
      <c r="K18" s="46"/>
    </row>
    <row r="19" spans="2:11" ht="9.9499999999999993" customHeight="1">
      <c r="B19" s="22"/>
      <c r="C19" s="22"/>
      <c r="D19" s="113"/>
      <c r="E19" s="113"/>
      <c r="F19" s="113"/>
      <c r="G19" s="113"/>
      <c r="H19" s="113"/>
      <c r="I19" s="113"/>
      <c r="J19" s="113"/>
      <c r="K19" s="46"/>
    </row>
    <row r="20" spans="2:11" ht="23.1" customHeight="1">
      <c r="B20" s="22"/>
      <c r="C20" s="22"/>
      <c r="D20" s="458" t="s">
        <v>311</v>
      </c>
      <c r="E20" s="459"/>
      <c r="F20" s="459"/>
      <c r="G20" s="459"/>
      <c r="H20" s="459"/>
      <c r="I20" s="459"/>
      <c r="J20" s="459"/>
      <c r="K20" s="46"/>
    </row>
    <row r="21" spans="2:11" ht="23.1" customHeight="1">
      <c r="B21" s="22"/>
      <c r="C21" s="22"/>
      <c r="D21" s="459"/>
      <c r="E21" s="459"/>
      <c r="F21" s="459"/>
      <c r="G21" s="459"/>
      <c r="H21" s="459"/>
      <c r="I21" s="459"/>
      <c r="J21" s="459"/>
      <c r="K21" s="46"/>
    </row>
    <row r="22" spans="2:11" ht="9.9499999999999993" customHeight="1">
      <c r="B22" s="22"/>
      <c r="C22" s="22"/>
      <c r="D22" s="199"/>
      <c r="E22" s="199"/>
      <c r="F22" s="199"/>
      <c r="G22" s="199"/>
      <c r="H22" s="199"/>
      <c r="I22" s="199"/>
      <c r="J22" s="199"/>
      <c r="K22" s="46"/>
    </row>
    <row r="23" spans="2:11" ht="23.1" customHeight="1">
      <c r="B23" s="22"/>
      <c r="C23" s="149"/>
      <c r="D23" s="430" t="s">
        <v>28</v>
      </c>
      <c r="E23" s="217"/>
      <c r="F23" s="217"/>
      <c r="G23" s="217"/>
      <c r="H23" s="101"/>
      <c r="I23" s="101"/>
      <c r="J23" s="101"/>
      <c r="K23" s="46"/>
    </row>
    <row r="24" spans="2:11" ht="9.9499999999999993" customHeight="1">
      <c r="B24" s="22"/>
      <c r="C24" s="149"/>
      <c r="D24" s="128"/>
      <c r="E24" s="101"/>
      <c r="F24" s="101"/>
      <c r="G24" s="101"/>
      <c r="H24" s="101"/>
      <c r="I24" s="101"/>
      <c r="J24" s="101"/>
      <c r="K24" s="46"/>
    </row>
    <row r="25" spans="2:11" ht="23.1" customHeight="1">
      <c r="B25" s="22"/>
      <c r="C25" s="22"/>
      <c r="D25" s="130"/>
      <c r="E25" s="130" t="s">
        <v>29</v>
      </c>
      <c r="F25" s="134"/>
      <c r="G25" s="134"/>
      <c r="H25" s="25"/>
      <c r="I25" s="25"/>
      <c r="J25" s="25"/>
      <c r="K25" s="23"/>
    </row>
    <row r="26" spans="2:11" ht="23.1" customHeight="1">
      <c r="B26" s="22"/>
      <c r="C26" s="22"/>
      <c r="D26" s="134"/>
      <c r="E26" s="130" t="s">
        <v>30</v>
      </c>
      <c r="F26" s="134"/>
      <c r="G26" s="134"/>
      <c r="H26" s="76"/>
      <c r="I26" s="76"/>
      <c r="J26" s="25"/>
      <c r="K26" s="25"/>
    </row>
    <row r="27" spans="2:11" ht="23.1" customHeight="1">
      <c r="B27" s="22"/>
      <c r="C27" s="22"/>
      <c r="D27" s="134"/>
      <c r="E27" s="130" t="s">
        <v>31</v>
      </c>
      <c r="F27" s="134"/>
      <c r="G27" s="134"/>
      <c r="H27" s="206"/>
      <c r="I27" s="207"/>
      <c r="J27" s="25"/>
      <c r="K27" s="25"/>
    </row>
    <row r="28" spans="2:11" ht="23.1" customHeight="1">
      <c r="B28" s="22"/>
      <c r="C28" s="22"/>
      <c r="D28" s="200"/>
      <c r="E28" s="134"/>
      <c r="F28" s="200"/>
      <c r="G28" s="200"/>
      <c r="H28" s="121"/>
      <c r="I28" s="53"/>
      <c r="J28" s="53"/>
      <c r="K28" s="25"/>
    </row>
    <row r="29" spans="2:11" ht="23.1" customHeight="1">
      <c r="B29" s="22"/>
      <c r="C29" s="149"/>
      <c r="D29" s="430" t="s">
        <v>32</v>
      </c>
      <c r="E29" s="217"/>
      <c r="F29" s="217"/>
      <c r="G29" s="217"/>
      <c r="H29" s="217"/>
      <c r="I29" s="217"/>
      <c r="J29" s="101"/>
      <c r="K29" s="46"/>
    </row>
    <row r="30" spans="2:11" ht="9.9499999999999993" customHeight="1">
      <c r="B30" s="22"/>
      <c r="C30" s="149"/>
      <c r="D30" s="430"/>
      <c r="E30" s="217"/>
      <c r="F30" s="217"/>
      <c r="G30" s="217"/>
      <c r="H30" s="217"/>
      <c r="I30" s="217"/>
      <c r="J30" s="101"/>
      <c r="K30" s="46"/>
    </row>
    <row r="31" spans="2:11" ht="9.9499999999999993" customHeight="1">
      <c r="B31" s="22"/>
      <c r="C31" s="149"/>
      <c r="D31" s="128"/>
      <c r="E31" s="101"/>
      <c r="F31" s="101"/>
      <c r="G31" s="101"/>
      <c r="H31" s="101"/>
      <c r="I31" s="101"/>
      <c r="J31" s="101"/>
      <c r="K31" s="46"/>
    </row>
    <row r="32" spans="2:11" ht="23.1" customHeight="1">
      <c r="B32" s="22"/>
      <c r="C32" s="22"/>
      <c r="D32" s="130" t="s">
        <v>395</v>
      </c>
      <c r="E32" s="134"/>
      <c r="F32" s="134"/>
      <c r="G32" s="134"/>
      <c r="H32" s="25"/>
      <c r="I32" s="25"/>
      <c r="J32" s="25"/>
      <c r="K32" s="23"/>
    </row>
    <row r="33" spans="2:11" ht="23.1" customHeight="1">
      <c r="B33" s="22"/>
      <c r="C33" s="22"/>
      <c r="D33" s="134"/>
      <c r="E33" s="134"/>
      <c r="F33" s="134"/>
      <c r="G33" s="134"/>
      <c r="H33" s="76"/>
      <c r="I33" s="76"/>
      <c r="J33" s="25"/>
      <c r="K33" s="25"/>
    </row>
    <row r="34" spans="2:11" ht="23.1" customHeight="1">
      <c r="B34" s="22"/>
      <c r="C34" s="22"/>
      <c r="D34" s="134"/>
      <c r="E34" s="134" t="s">
        <v>315</v>
      </c>
      <c r="F34" s="134"/>
      <c r="G34" s="134"/>
      <c r="H34" s="206" t="s">
        <v>505</v>
      </c>
      <c r="I34" s="207"/>
      <c r="J34" s="25"/>
      <c r="K34" s="25"/>
    </row>
    <row r="35" spans="2:11" ht="23.1" customHeight="1">
      <c r="B35" s="22"/>
      <c r="C35" s="22"/>
      <c r="D35" s="200"/>
      <c r="E35" s="134"/>
      <c r="F35" s="200"/>
      <c r="G35" s="200"/>
      <c r="H35" s="121" t="s">
        <v>396</v>
      </c>
      <c r="I35" s="53"/>
      <c r="J35" s="53"/>
      <c r="K35" s="25"/>
    </row>
    <row r="36" spans="2:11" ht="23.1" customHeight="1">
      <c r="B36" s="22"/>
      <c r="C36" s="22"/>
      <c r="D36" s="128"/>
      <c r="E36" s="134"/>
      <c r="F36" s="128"/>
      <c r="G36" s="131"/>
      <c r="H36" s="121"/>
      <c r="I36" s="81"/>
      <c r="J36" s="27"/>
      <c r="K36" s="27"/>
    </row>
    <row r="37" spans="2:11" ht="23.1" customHeight="1">
      <c r="B37" s="22"/>
      <c r="C37" s="22"/>
      <c r="D37" s="130" t="s">
        <v>312</v>
      </c>
      <c r="E37" s="128"/>
      <c r="F37" s="128"/>
      <c r="G37" s="173"/>
      <c r="H37" s="83"/>
      <c r="I37" s="81"/>
      <c r="J37" s="29"/>
      <c r="K37" s="29"/>
    </row>
    <row r="38" spans="2:11" ht="23.1" customHeight="1">
      <c r="B38" s="22"/>
      <c r="C38" s="22"/>
      <c r="D38" s="461"/>
      <c r="E38" s="461"/>
      <c r="F38" s="461"/>
      <c r="G38" s="212"/>
      <c r="H38" s="218"/>
      <c r="I38" s="219"/>
      <c r="J38" s="34"/>
      <c r="K38" s="34"/>
    </row>
    <row r="39" spans="2:11" ht="23.1" customHeight="1">
      <c r="B39" s="22"/>
      <c r="C39" s="22"/>
      <c r="D39" s="149"/>
      <c r="E39" s="134" t="s">
        <v>316</v>
      </c>
      <c r="F39" s="149"/>
      <c r="G39" s="149"/>
      <c r="H39" s="206" t="s">
        <v>167</v>
      </c>
      <c r="I39" s="110"/>
      <c r="J39" s="23"/>
      <c r="K39" s="25"/>
    </row>
    <row r="40" spans="2:11" ht="23.1" customHeight="1">
      <c r="B40" s="22"/>
      <c r="C40" s="22"/>
      <c r="D40" s="149"/>
      <c r="E40" s="134"/>
      <c r="F40" s="149"/>
      <c r="G40" s="149"/>
      <c r="H40" s="206" t="s">
        <v>168</v>
      </c>
      <c r="I40" s="110"/>
      <c r="J40" s="23"/>
      <c r="K40" s="25"/>
    </row>
    <row r="41" spans="2:11" ht="23.1" customHeight="1">
      <c r="B41" s="22"/>
      <c r="C41" s="22"/>
      <c r="D41" s="213"/>
      <c r="E41" s="134" t="s">
        <v>317</v>
      </c>
      <c r="F41" s="214"/>
      <c r="G41" s="215"/>
      <c r="H41" s="206" t="s">
        <v>165</v>
      </c>
      <c r="I41" s="220"/>
      <c r="J41" s="26"/>
      <c r="K41" s="25"/>
    </row>
    <row r="42" spans="2:11" ht="23.1" customHeight="1">
      <c r="B42" s="22"/>
      <c r="C42" s="22"/>
      <c r="D42" s="213"/>
      <c r="E42" s="134"/>
      <c r="F42" s="214"/>
      <c r="G42" s="215"/>
      <c r="H42" s="206" t="s">
        <v>166</v>
      </c>
      <c r="I42" s="220"/>
      <c r="J42" s="26"/>
      <c r="K42" s="25"/>
    </row>
    <row r="43" spans="2:11" ht="23.1" customHeight="1">
      <c r="B43" s="22"/>
      <c r="C43" s="22"/>
      <c r="D43" s="213"/>
      <c r="E43" s="134" t="s">
        <v>43</v>
      </c>
      <c r="F43" s="214"/>
      <c r="G43" s="215"/>
      <c r="H43" s="206" t="s">
        <v>44</v>
      </c>
      <c r="I43" s="220"/>
      <c r="J43" s="26"/>
      <c r="K43" s="25"/>
    </row>
    <row r="44" spans="2:11" ht="23.1" customHeight="1">
      <c r="B44" s="22"/>
      <c r="C44" s="22"/>
      <c r="D44" s="211"/>
      <c r="E44" s="134" t="s">
        <v>318</v>
      </c>
      <c r="F44" s="214"/>
      <c r="G44" s="214"/>
      <c r="H44" s="206" t="s">
        <v>502</v>
      </c>
      <c r="I44" s="220"/>
      <c r="J44" s="26"/>
      <c r="K44" s="25"/>
    </row>
    <row r="45" spans="2:11" ht="23.1" customHeight="1">
      <c r="B45" s="22"/>
      <c r="C45" s="22"/>
      <c r="D45" s="211"/>
      <c r="E45" s="134"/>
      <c r="F45" s="214"/>
      <c r="G45" s="214"/>
      <c r="H45" s="206" t="s">
        <v>503</v>
      </c>
      <c r="I45" s="220"/>
      <c r="J45" s="26"/>
      <c r="K45" s="25"/>
    </row>
    <row r="46" spans="2:11" ht="23.1" customHeight="1">
      <c r="B46" s="22"/>
      <c r="C46" s="22"/>
      <c r="D46" s="128"/>
      <c r="E46" s="134"/>
      <c r="F46" s="128"/>
      <c r="G46" s="131"/>
      <c r="H46" s="121"/>
      <c r="I46" s="81"/>
      <c r="J46" s="27"/>
      <c r="K46" s="27"/>
    </row>
    <row r="47" spans="2:11" ht="23.1" customHeight="1">
      <c r="B47" s="22"/>
      <c r="C47" s="22"/>
      <c r="D47" s="130" t="s">
        <v>397</v>
      </c>
      <c r="E47" s="134"/>
      <c r="F47" s="202"/>
      <c r="G47" s="203"/>
      <c r="H47" s="208"/>
      <c r="I47" s="44"/>
      <c r="J47" s="55"/>
      <c r="K47" s="27"/>
    </row>
    <row r="48" spans="2:11" ht="23.1" customHeight="1">
      <c r="B48" s="22"/>
      <c r="C48" s="22"/>
      <c r="D48" s="202"/>
      <c r="E48" s="204"/>
      <c r="F48" s="204"/>
      <c r="G48" s="205"/>
      <c r="H48" s="460"/>
      <c r="I48" s="460"/>
      <c r="J48" s="37"/>
      <c r="K48" s="30"/>
    </row>
    <row r="49" spans="2:11" ht="23.1" customHeight="1">
      <c r="B49" s="22"/>
      <c r="C49" s="22"/>
      <c r="D49" s="134"/>
      <c r="E49" s="134" t="s">
        <v>33</v>
      </c>
      <c r="F49" s="204"/>
      <c r="G49" s="205"/>
      <c r="H49" s="206" t="s">
        <v>540</v>
      </c>
      <c r="I49" s="209"/>
      <c r="J49" s="37"/>
      <c r="K49" s="30"/>
    </row>
    <row r="50" spans="2:11" ht="23.1" customHeight="1">
      <c r="B50" s="22"/>
      <c r="C50" s="22"/>
      <c r="D50" s="202"/>
      <c r="E50" s="134" t="s">
        <v>34</v>
      </c>
      <c r="F50" s="204"/>
      <c r="G50" s="205"/>
      <c r="H50" s="206" t="s">
        <v>541</v>
      </c>
      <c r="I50" s="209"/>
      <c r="J50" s="37"/>
      <c r="K50" s="30"/>
    </row>
    <row r="51" spans="2:11" ht="23.1" customHeight="1">
      <c r="B51" s="22"/>
      <c r="C51" s="22"/>
      <c r="D51" s="202"/>
      <c r="E51" s="134" t="s">
        <v>320</v>
      </c>
      <c r="F51" s="204"/>
      <c r="G51" s="205"/>
      <c r="H51" s="206" t="s">
        <v>398</v>
      </c>
      <c r="I51" s="209"/>
      <c r="J51" s="37"/>
      <c r="K51" s="30"/>
    </row>
    <row r="52" spans="2:11" ht="23.1" customHeight="1">
      <c r="B52" s="22"/>
      <c r="C52" s="22"/>
      <c r="D52" s="202"/>
      <c r="E52" s="134" t="s">
        <v>319</v>
      </c>
      <c r="F52" s="204"/>
      <c r="G52" s="205"/>
      <c r="H52" s="206" t="s">
        <v>399</v>
      </c>
      <c r="I52" s="209"/>
      <c r="J52" s="37"/>
      <c r="K52" s="30"/>
    </row>
    <row r="53" spans="2:11" ht="23.1" customHeight="1">
      <c r="B53" s="22"/>
      <c r="C53" s="22"/>
      <c r="D53" s="202"/>
      <c r="E53" s="134" t="s">
        <v>321</v>
      </c>
      <c r="F53" s="204"/>
      <c r="G53" s="205"/>
      <c r="H53" s="206" t="s">
        <v>313</v>
      </c>
      <c r="I53" s="209"/>
      <c r="J53" s="37"/>
      <c r="K53" s="30"/>
    </row>
    <row r="54" spans="2:11" ht="23.1" customHeight="1">
      <c r="B54" s="22"/>
      <c r="C54" s="22"/>
      <c r="D54" s="202"/>
      <c r="E54" s="134" t="s">
        <v>322</v>
      </c>
      <c r="F54" s="204"/>
      <c r="G54" s="205"/>
      <c r="H54" s="206" t="s">
        <v>314</v>
      </c>
      <c r="I54" s="209"/>
      <c r="J54" s="37"/>
      <c r="K54" s="30"/>
    </row>
    <row r="55" spans="2:11" ht="23.1" customHeight="1">
      <c r="B55" s="22"/>
      <c r="C55" s="22"/>
      <c r="D55" s="202"/>
      <c r="E55" s="134"/>
      <c r="F55" s="204"/>
      <c r="G55" s="205"/>
      <c r="H55" s="206" t="s">
        <v>169</v>
      </c>
      <c r="I55" s="209"/>
      <c r="J55" s="37"/>
      <c r="K55" s="30"/>
    </row>
    <row r="56" spans="2:11" ht="23.1" customHeight="1">
      <c r="B56" s="22"/>
      <c r="C56" s="22"/>
      <c r="D56" s="202"/>
      <c r="E56" s="134"/>
      <c r="F56" s="204"/>
      <c r="G56" s="205"/>
      <c r="H56" s="206" t="s">
        <v>170</v>
      </c>
      <c r="I56" s="209"/>
      <c r="J56" s="37"/>
      <c r="K56" s="30"/>
    </row>
    <row r="57" spans="2:11" ht="23.1" customHeight="1">
      <c r="B57" s="22"/>
      <c r="C57" s="22"/>
      <c r="D57" s="202"/>
      <c r="E57" s="134"/>
      <c r="F57" s="204"/>
      <c r="G57" s="205"/>
      <c r="H57" s="206" t="s">
        <v>171</v>
      </c>
      <c r="I57" s="209"/>
      <c r="J57" s="37"/>
      <c r="K57" s="30"/>
    </row>
    <row r="58" spans="2:11" ht="23.1" customHeight="1">
      <c r="B58" s="22"/>
      <c r="C58" s="149"/>
      <c r="D58" s="130" t="s">
        <v>386</v>
      </c>
      <c r="E58" s="134"/>
      <c r="F58" s="134"/>
      <c r="G58" s="134"/>
      <c r="H58" s="76"/>
      <c r="I58" s="76"/>
      <c r="J58" s="134"/>
      <c r="K58" s="23"/>
    </row>
    <row r="59" spans="2:11" ht="23.1" customHeight="1">
      <c r="B59" s="22"/>
      <c r="C59" s="149"/>
      <c r="D59" s="134"/>
      <c r="E59" s="134"/>
      <c r="F59" s="134"/>
      <c r="G59" s="134"/>
      <c r="H59" s="76"/>
      <c r="I59" s="76"/>
      <c r="J59" s="134"/>
      <c r="K59" s="25"/>
    </row>
    <row r="60" spans="2:11" ht="23.1" customHeight="1">
      <c r="B60" s="22"/>
      <c r="C60" s="149"/>
      <c r="D60" s="134"/>
      <c r="E60" s="134" t="s">
        <v>323</v>
      </c>
      <c r="F60" s="134"/>
      <c r="G60" s="134"/>
      <c r="H60" s="206" t="s">
        <v>387</v>
      </c>
      <c r="I60" s="207"/>
      <c r="J60" s="134"/>
      <c r="K60" s="25"/>
    </row>
    <row r="61" spans="2:11" ht="23.1" customHeight="1">
      <c r="B61" s="22"/>
      <c r="C61" s="149"/>
      <c r="D61" s="200"/>
      <c r="E61" s="134" t="s">
        <v>326</v>
      </c>
      <c r="F61" s="200"/>
      <c r="G61" s="200"/>
      <c r="H61" s="121" t="s">
        <v>146</v>
      </c>
      <c r="I61" s="53"/>
      <c r="J61" s="200"/>
      <c r="K61" s="25"/>
    </row>
    <row r="62" spans="2:11" ht="23.1" customHeight="1">
      <c r="B62" s="22"/>
      <c r="C62" s="149"/>
      <c r="D62" s="128"/>
      <c r="E62" s="134" t="s">
        <v>324</v>
      </c>
      <c r="F62" s="128"/>
      <c r="G62" s="131"/>
      <c r="H62" s="121" t="s">
        <v>172</v>
      </c>
      <c r="I62" s="81"/>
      <c r="J62" s="141"/>
      <c r="K62" s="27"/>
    </row>
    <row r="63" spans="2:11" ht="23.1" customHeight="1">
      <c r="B63" s="22"/>
      <c r="C63" s="149"/>
      <c r="D63" s="128"/>
      <c r="E63" s="134" t="s">
        <v>325</v>
      </c>
      <c r="F63" s="128"/>
      <c r="G63" s="131"/>
      <c r="H63" s="121" t="s">
        <v>17</v>
      </c>
      <c r="I63" s="81"/>
      <c r="J63" s="141"/>
      <c r="K63" s="27"/>
    </row>
    <row r="64" spans="2:11" ht="23.1" customHeight="1">
      <c r="B64" s="22"/>
      <c r="C64" s="149"/>
      <c r="D64" s="128"/>
      <c r="E64" s="134"/>
      <c r="F64" s="128"/>
      <c r="G64" s="131"/>
      <c r="H64" s="121" t="s">
        <v>393</v>
      </c>
      <c r="I64" s="76"/>
      <c r="J64" s="145"/>
      <c r="K64" s="30"/>
    </row>
    <row r="65" spans="2:11" ht="22.5" customHeight="1">
      <c r="B65" s="22"/>
      <c r="C65" s="22"/>
      <c r="D65" s="457"/>
      <c r="E65" s="457"/>
      <c r="F65" s="457"/>
      <c r="G65" s="144"/>
      <c r="H65" s="121" t="s">
        <v>394</v>
      </c>
      <c r="I65" s="44"/>
      <c r="J65" s="44"/>
      <c r="K65" s="32"/>
    </row>
    <row r="66" spans="2:11" ht="23.1" customHeight="1">
      <c r="B66" s="22"/>
      <c r="C66" s="22"/>
      <c r="D66" s="368"/>
      <c r="E66" s="368"/>
      <c r="F66" s="368"/>
      <c r="G66" s="144"/>
      <c r="H66" s="121"/>
      <c r="I66" s="44"/>
      <c r="J66" s="44"/>
      <c r="K66" s="32"/>
    </row>
    <row r="67" spans="2:11" ht="23.1" customHeight="1">
      <c r="B67" s="22"/>
      <c r="C67" s="149"/>
      <c r="D67" s="130" t="s">
        <v>35</v>
      </c>
      <c r="E67" s="134"/>
      <c r="F67" s="134"/>
      <c r="G67" s="134"/>
      <c r="H67" s="76"/>
      <c r="I67" s="76"/>
      <c r="J67" s="134"/>
      <c r="K67" s="23"/>
    </row>
    <row r="68" spans="2:11" ht="23.1" customHeight="1">
      <c r="B68" s="22"/>
      <c r="C68" s="149"/>
      <c r="D68" s="134"/>
      <c r="E68" s="134"/>
      <c r="F68" s="134"/>
      <c r="G68" s="134"/>
      <c r="H68" s="76"/>
      <c r="I68" s="76"/>
      <c r="J68" s="134"/>
      <c r="K68" s="25"/>
    </row>
    <row r="69" spans="2:11" ht="23.1" customHeight="1">
      <c r="B69" s="22"/>
      <c r="C69" s="149"/>
      <c r="D69" s="134"/>
      <c r="E69" s="134" t="s">
        <v>36</v>
      </c>
      <c r="F69" s="134"/>
      <c r="G69" s="134"/>
      <c r="H69" s="206" t="s">
        <v>39</v>
      </c>
      <c r="I69" s="207"/>
      <c r="J69" s="134"/>
      <c r="K69" s="25"/>
    </row>
    <row r="70" spans="2:11" ht="23.1" customHeight="1">
      <c r="B70" s="22"/>
      <c r="C70" s="149"/>
      <c r="D70" s="200"/>
      <c r="E70" s="134" t="s">
        <v>38</v>
      </c>
      <c r="F70" s="200"/>
      <c r="G70" s="200"/>
      <c r="H70" s="121" t="s">
        <v>40</v>
      </c>
      <c r="I70" s="53"/>
      <c r="J70" s="200"/>
      <c r="K70" s="25"/>
    </row>
    <row r="71" spans="2:11" ht="23.1" customHeight="1">
      <c r="B71" s="22"/>
      <c r="C71" s="149"/>
      <c r="D71" s="128"/>
      <c r="E71" s="134" t="s">
        <v>37</v>
      </c>
      <c r="F71" s="128"/>
      <c r="G71" s="131"/>
      <c r="H71" s="121" t="s">
        <v>41</v>
      </c>
      <c r="I71" s="81"/>
      <c r="J71" s="141"/>
      <c r="K71" s="27"/>
    </row>
    <row r="72" spans="2:11" ht="23.1" customHeight="1">
      <c r="B72" s="22"/>
      <c r="C72" s="149"/>
      <c r="D72" s="128"/>
      <c r="E72" s="134"/>
      <c r="F72" s="128"/>
      <c r="G72" s="131"/>
      <c r="H72" s="121" t="s">
        <v>42</v>
      </c>
      <c r="I72" s="81"/>
      <c r="J72" s="141"/>
      <c r="K72" s="27"/>
    </row>
    <row r="73" spans="2:11" ht="18" customHeight="1">
      <c r="B73" s="22"/>
      <c r="C73" s="22"/>
      <c r="D73" s="201"/>
      <c r="E73" s="201"/>
      <c r="F73" s="201"/>
      <c r="G73" s="144"/>
      <c r="H73" s="121"/>
      <c r="I73" s="44"/>
      <c r="J73" s="44"/>
      <c r="K73" s="229"/>
    </row>
    <row r="74" spans="2:11" ht="18" customHeight="1">
      <c r="B74" s="22"/>
      <c r="C74" s="149"/>
      <c r="D74" s="201"/>
      <c r="E74" s="201"/>
      <c r="F74" s="201"/>
      <c r="G74" s="144"/>
      <c r="H74" s="109"/>
      <c r="I74" s="76"/>
      <c r="J74" s="145"/>
      <c r="K74" s="229">
        <v>2</v>
      </c>
    </row>
  </sheetData>
  <sheetProtection password="8C8F" sheet="1" objects="1" scenarios="1"/>
  <customSheetViews>
    <customSheetView guid="{9E760481-82E0-45E1-B1DD-4C53E9E13B9A}" scale="75" fitToPage="1" showRuler="0">
      <selection activeCell="E47" sqref="E47"/>
      <pageMargins left="0.11811023622047245" right="0.11811023622047245" top="0.11811023622047245" bottom="0.11811023622047245" header="0.11811023622047245" footer="0.11811023622047245"/>
      <printOptions horizontalCentered="1" verticalCentered="1"/>
      <pageSetup paperSize="9" scale="55" orientation="portrait" r:id="rId1"/>
      <headerFooter alignWithMargins="0"/>
    </customSheetView>
    <customSheetView guid="{D9B64530-8521-4A3B-8CA8-F4ADCE504BA5}" scale="75" fitToPage="1" printArea="1" showRuler="0" topLeftCell="A31">
      <selection activeCell="E47" sqref="E47"/>
      <pageMargins left="0.11811023622047245" right="0.11811023622047245" top="0.11811023622047245" bottom="0.11811023622047245" header="0.11811023622047245" footer="0.11811023622047245"/>
      <printOptions horizontalCentered="1" verticalCentered="1"/>
      <pageSetup paperSize="9" scale="54" orientation="portrait" r:id="rId2"/>
      <headerFooter alignWithMargins="0"/>
    </customSheetView>
  </customSheetViews>
  <mergeCells count="5">
    <mergeCell ref="D11:J11"/>
    <mergeCell ref="D65:F65"/>
    <mergeCell ref="D20:J21"/>
    <mergeCell ref="H48:I48"/>
    <mergeCell ref="D38:F38"/>
  </mergeCells>
  <phoneticPr fontId="2" type="noConversion"/>
  <printOptions horizontalCentered="1" verticalCentered="1"/>
  <pageMargins left="0.1" right="0.5" top="0.5" bottom="0.5" header="0.5" footer="0.5"/>
  <pageSetup paperSize="9" scale="53" orientation="portrait" r:id="rId3"/>
  <headerFooter alignWithMargins="0"/>
  <drawing r:id="rId4"/>
  <legacyDrawing r:id="rId5"/>
  <oleObjects>
    <oleObject progId="MSPhotoEd.3" shapeId="3267" r:id="rId6"/>
    <oleObject progId="MSPhotoEd.3" shapeId="3268" r:id="rId7"/>
  </oleObjects>
  <controls>
    <control shapeId="3083" r:id="rId8" name="CommandButton1"/>
  </controls>
</worksheet>
</file>

<file path=xl/worksheets/sheet3.xml><?xml version="1.0" encoding="utf-8"?>
<worksheet xmlns="http://schemas.openxmlformats.org/spreadsheetml/2006/main" xmlns:r="http://schemas.openxmlformats.org/officeDocument/2006/relationships">
  <sheetPr codeName="Feuil6">
    <pageSetUpPr fitToPage="1"/>
  </sheetPr>
  <dimension ref="B1:L73"/>
  <sheetViews>
    <sheetView zoomScale="65" zoomScaleNormal="75" zoomScaleSheetLayoutView="75" workbookViewId="0">
      <selection activeCell="E4" sqref="E4"/>
    </sheetView>
  </sheetViews>
  <sheetFormatPr baseColWidth="10" defaultRowHeight="12.75"/>
  <cols>
    <col min="1" max="1" width="3.7109375" style="18" customWidth="1"/>
    <col min="2" max="3" width="3.28515625" style="18" customWidth="1"/>
    <col min="4" max="4" width="18.42578125" style="18" customWidth="1"/>
    <col min="5" max="5" width="5.5703125" style="18" customWidth="1"/>
    <col min="6" max="6" width="20.7109375" style="18" customWidth="1"/>
    <col min="7" max="7" width="51.42578125" style="18" customWidth="1"/>
    <col min="8" max="8" width="24" style="18" customWidth="1"/>
    <col min="9" max="9" width="36.85546875" style="18" customWidth="1"/>
    <col min="10" max="10" width="16.42578125" style="18" customWidth="1"/>
    <col min="11" max="11" width="5.7109375" style="18" customWidth="1"/>
    <col min="12" max="16384" width="11.42578125" style="18"/>
  </cols>
  <sheetData>
    <row r="1" spans="2:11" ht="15" customHeight="1"/>
    <row r="2" spans="2:11" ht="15" customHeight="1">
      <c r="F2" s="19"/>
    </row>
    <row r="3" spans="2:11" ht="15" customHeight="1"/>
    <row r="4" spans="2:11">
      <c r="B4" s="17"/>
      <c r="C4" s="17"/>
      <c r="D4" s="17"/>
      <c r="E4" s="17"/>
      <c r="F4" s="17"/>
      <c r="G4" s="17"/>
      <c r="H4" s="17"/>
      <c r="I4" s="17"/>
      <c r="J4" s="17"/>
      <c r="K4" s="17"/>
    </row>
    <row r="5" spans="2:11">
      <c r="B5" s="17"/>
      <c r="C5" s="17"/>
      <c r="D5" s="17"/>
      <c r="E5" s="17"/>
      <c r="F5" s="17"/>
      <c r="G5" s="17"/>
      <c r="H5" s="17"/>
      <c r="I5" s="17"/>
      <c r="J5" s="17"/>
      <c r="K5" s="17"/>
    </row>
    <row r="6" spans="2:11">
      <c r="B6" s="17"/>
      <c r="C6" s="17"/>
      <c r="D6" s="17"/>
      <c r="E6" s="17"/>
      <c r="F6" s="17"/>
      <c r="G6" s="17"/>
      <c r="H6" s="17"/>
      <c r="I6" s="17"/>
      <c r="J6" s="17"/>
      <c r="K6" s="17"/>
    </row>
    <row r="7" spans="2:11">
      <c r="B7" s="17"/>
      <c r="C7" s="17"/>
      <c r="D7" s="17"/>
      <c r="E7" s="17"/>
      <c r="F7" s="17"/>
      <c r="G7" s="17"/>
      <c r="H7" s="17"/>
      <c r="I7" s="17"/>
      <c r="J7" s="17"/>
      <c r="K7" s="17"/>
    </row>
    <row r="8" spans="2:11">
      <c r="B8" s="17"/>
      <c r="C8" s="17"/>
      <c r="D8" s="17"/>
      <c r="E8" s="17"/>
      <c r="F8" s="17"/>
      <c r="G8" s="17"/>
      <c r="H8" s="17"/>
      <c r="I8" s="17"/>
      <c r="J8" s="17"/>
      <c r="K8" s="17"/>
    </row>
    <row r="9" spans="2:11">
      <c r="B9" s="17"/>
      <c r="C9" s="17"/>
      <c r="D9" s="17"/>
      <c r="E9" s="17"/>
      <c r="F9" s="17"/>
      <c r="G9" s="17"/>
      <c r="H9" s="17"/>
      <c r="I9" s="17"/>
      <c r="J9" s="17"/>
      <c r="K9" s="17"/>
    </row>
    <row r="10" spans="2:11">
      <c r="B10" s="17"/>
      <c r="C10" s="17"/>
      <c r="D10" s="17"/>
      <c r="E10" s="17"/>
      <c r="F10" s="17"/>
      <c r="G10" s="17"/>
      <c r="H10" s="17"/>
      <c r="I10" s="17"/>
      <c r="J10" s="17"/>
      <c r="K10" s="17"/>
    </row>
    <row r="11" spans="2:11" ht="30" customHeight="1">
      <c r="B11" s="22"/>
      <c r="C11" s="22"/>
      <c r="D11" s="454" t="s">
        <v>290</v>
      </c>
      <c r="E11" s="455"/>
      <c r="F11" s="455"/>
      <c r="G11" s="455"/>
      <c r="H11" s="455"/>
      <c r="I11" s="455"/>
      <c r="J11" s="456"/>
      <c r="K11" s="46"/>
    </row>
    <row r="12" spans="2:11" ht="23.1" customHeight="1">
      <c r="B12" s="22"/>
      <c r="C12" s="22"/>
      <c r="D12" s="22"/>
      <c r="E12" s="22"/>
      <c r="F12" s="22"/>
      <c r="G12" s="22"/>
      <c r="H12" s="22"/>
      <c r="I12" s="22"/>
      <c r="J12" s="22"/>
      <c r="K12" s="22"/>
    </row>
    <row r="13" spans="2:11" ht="23.1" customHeight="1">
      <c r="B13" s="22"/>
      <c r="C13" s="22"/>
      <c r="D13" s="22"/>
      <c r="E13" s="22"/>
      <c r="F13" s="22"/>
      <c r="G13" s="22"/>
      <c r="H13" s="22"/>
      <c r="I13" s="22"/>
      <c r="J13" s="22"/>
      <c r="K13" s="22"/>
    </row>
    <row r="14" spans="2:11" ht="23.1" customHeight="1">
      <c r="B14" s="22"/>
      <c r="C14" s="22"/>
      <c r="D14" s="130" t="s">
        <v>618</v>
      </c>
      <c r="E14" s="134"/>
      <c r="F14" s="202"/>
      <c r="G14" s="202"/>
      <c r="H14" s="221"/>
      <c r="I14" s="81"/>
      <c r="J14" s="38"/>
      <c r="K14" s="25"/>
    </row>
    <row r="15" spans="2:11" ht="23.1" customHeight="1">
      <c r="B15" s="22"/>
      <c r="C15" s="22"/>
      <c r="D15" s="128"/>
      <c r="E15" s="134"/>
      <c r="F15" s="134"/>
      <c r="G15" s="217"/>
      <c r="H15" s="206" t="s">
        <v>392</v>
      </c>
      <c r="I15" s="206"/>
      <c r="J15" s="34"/>
      <c r="K15" s="27"/>
    </row>
    <row r="16" spans="2:11" ht="23.1" customHeight="1">
      <c r="B16" s="22"/>
      <c r="C16" s="22"/>
      <c r="D16" s="128"/>
      <c r="E16" s="134" t="s">
        <v>330</v>
      </c>
      <c r="F16" s="134"/>
      <c r="G16" s="100"/>
      <c r="H16" s="206" t="s">
        <v>161</v>
      </c>
      <c r="I16" s="81"/>
      <c r="J16" s="27"/>
      <c r="K16" s="27"/>
    </row>
    <row r="17" spans="2:11" ht="23.1" customHeight="1">
      <c r="B17" s="22"/>
      <c r="C17" s="22"/>
      <c r="D17" s="128"/>
      <c r="E17" s="134" t="s">
        <v>328</v>
      </c>
      <c r="F17" s="128"/>
      <c r="G17" s="128"/>
      <c r="H17" s="206" t="s">
        <v>162</v>
      </c>
      <c r="I17" s="81"/>
      <c r="J17" s="27"/>
      <c r="K17" s="27"/>
    </row>
    <row r="18" spans="2:11" ht="23.1" customHeight="1">
      <c r="B18" s="22"/>
      <c r="C18" s="22"/>
      <c r="D18" s="128"/>
      <c r="E18" s="134" t="s">
        <v>329</v>
      </c>
      <c r="F18" s="128"/>
      <c r="G18" s="128"/>
      <c r="H18" s="206" t="s">
        <v>147</v>
      </c>
      <c r="I18" s="81"/>
      <c r="J18" s="27"/>
      <c r="K18" s="27"/>
    </row>
    <row r="19" spans="2:11" ht="23.1" customHeight="1">
      <c r="B19" s="22"/>
      <c r="C19" s="22"/>
      <c r="D19" s="128"/>
      <c r="E19" s="134" t="s">
        <v>327</v>
      </c>
      <c r="F19" s="128"/>
      <c r="G19" s="128"/>
      <c r="H19" s="206" t="s">
        <v>148</v>
      </c>
      <c r="I19" s="81"/>
      <c r="J19" s="27"/>
      <c r="K19" s="27"/>
    </row>
    <row r="20" spans="2:11" ht="23.1" customHeight="1">
      <c r="B20" s="22"/>
      <c r="C20" s="22"/>
      <c r="D20" s="175"/>
      <c r="E20" s="175"/>
      <c r="F20" s="128"/>
      <c r="G20" s="128"/>
      <c r="H20" s="206"/>
      <c r="I20" s="81"/>
      <c r="J20" s="27"/>
      <c r="K20" s="27"/>
    </row>
    <row r="21" spans="2:11" ht="23.1" customHeight="1">
      <c r="B21" s="22"/>
      <c r="C21" s="149"/>
      <c r="D21" s="130" t="s">
        <v>331</v>
      </c>
      <c r="E21" s="201"/>
      <c r="F21" s="201"/>
      <c r="G21" s="144"/>
      <c r="H21" s="206"/>
      <c r="I21" s="76"/>
      <c r="J21" s="145"/>
      <c r="K21" s="30"/>
    </row>
    <row r="22" spans="2:11" ht="23.1" customHeight="1">
      <c r="B22" s="22"/>
      <c r="C22" s="149"/>
      <c r="D22" s="130"/>
      <c r="E22" s="201"/>
      <c r="F22" s="201"/>
      <c r="G22" s="144"/>
      <c r="H22" s="206"/>
      <c r="I22" s="76"/>
      <c r="J22" s="145"/>
      <c r="K22" s="30"/>
    </row>
    <row r="23" spans="2:11" ht="23.1" customHeight="1">
      <c r="B23" s="22"/>
      <c r="C23" s="149"/>
      <c r="D23" s="201"/>
      <c r="E23" s="128" t="s">
        <v>333</v>
      </c>
      <c r="F23" s="201"/>
      <c r="G23" s="144"/>
      <c r="H23" s="206" t="s">
        <v>45</v>
      </c>
      <c r="I23" s="76"/>
      <c r="J23" s="145"/>
      <c r="K23" s="30"/>
    </row>
    <row r="24" spans="2:11" ht="23.1" customHeight="1">
      <c r="B24" s="22"/>
      <c r="C24" s="149"/>
      <c r="D24" s="200"/>
      <c r="E24" s="134" t="s">
        <v>332</v>
      </c>
      <c r="F24" s="201"/>
      <c r="G24" s="144"/>
      <c r="H24" s="206" t="s">
        <v>46</v>
      </c>
      <c r="I24" s="76"/>
      <c r="J24" s="145"/>
      <c r="K24" s="30"/>
    </row>
    <row r="25" spans="2:11" ht="23.1" customHeight="1">
      <c r="B25" s="22"/>
      <c r="C25" s="149"/>
      <c r="D25" s="202"/>
      <c r="E25" s="134" t="s">
        <v>334</v>
      </c>
      <c r="F25" s="202"/>
      <c r="G25" s="203"/>
      <c r="H25" s="206" t="s">
        <v>160</v>
      </c>
      <c r="I25" s="44"/>
      <c r="J25" s="202"/>
      <c r="K25" s="27"/>
    </row>
    <row r="26" spans="2:11" ht="23.1" customHeight="1">
      <c r="B26" s="22"/>
      <c r="C26" s="149"/>
      <c r="D26" s="202"/>
      <c r="E26" s="134"/>
      <c r="F26" s="202"/>
      <c r="G26" s="203"/>
      <c r="H26" s="206" t="s">
        <v>163</v>
      </c>
      <c r="I26" s="44"/>
      <c r="J26" s="202"/>
      <c r="K26" s="27"/>
    </row>
    <row r="27" spans="2:11" ht="23.1" customHeight="1">
      <c r="B27" s="22"/>
      <c r="C27" s="149"/>
      <c r="D27" s="202"/>
      <c r="E27" s="134"/>
      <c r="F27" s="202"/>
      <c r="G27" s="203"/>
      <c r="H27" s="206" t="s">
        <v>164</v>
      </c>
      <c r="I27" s="44"/>
      <c r="J27" s="202"/>
      <c r="K27" s="27"/>
    </row>
    <row r="28" spans="2:11" ht="23.1" customHeight="1">
      <c r="B28" s="22"/>
      <c r="C28" s="149"/>
      <c r="D28" s="202"/>
      <c r="E28" s="134"/>
      <c r="F28" s="202"/>
      <c r="G28" s="203"/>
      <c r="H28" s="206"/>
      <c r="I28" s="44"/>
      <c r="J28" s="202"/>
      <c r="K28" s="27"/>
    </row>
    <row r="29" spans="2:11" ht="23.1" customHeight="1">
      <c r="B29" s="22"/>
      <c r="C29" s="22"/>
      <c r="D29" s="130" t="s">
        <v>391</v>
      </c>
      <c r="E29" s="134"/>
      <c r="F29" s="134"/>
      <c r="G29" s="134"/>
      <c r="H29" s="206"/>
      <c r="I29" s="25"/>
      <c r="J29" s="25"/>
      <c r="K29" s="32"/>
    </row>
    <row r="30" spans="2:11" ht="23.1" customHeight="1">
      <c r="B30" s="22"/>
      <c r="C30" s="22"/>
      <c r="D30" s="134"/>
      <c r="E30" s="134"/>
      <c r="F30" s="134"/>
      <c r="G30" s="134"/>
      <c r="H30" s="17"/>
      <c r="I30" s="25"/>
      <c r="J30" s="25"/>
      <c r="K30" s="25"/>
    </row>
    <row r="31" spans="2:11" ht="23.1" customHeight="1">
      <c r="B31" s="22"/>
      <c r="C31" s="22"/>
      <c r="D31" s="134"/>
      <c r="E31" s="134" t="s">
        <v>338</v>
      </c>
      <c r="F31" s="134"/>
      <c r="G31" s="134"/>
      <c r="H31" s="206" t="s">
        <v>156</v>
      </c>
      <c r="I31" s="207"/>
      <c r="J31" s="25"/>
      <c r="K31" s="25"/>
    </row>
    <row r="32" spans="2:11" ht="23.1" customHeight="1">
      <c r="B32" s="22"/>
      <c r="C32" s="22"/>
      <c r="D32" s="134"/>
      <c r="E32" s="134" t="s">
        <v>339</v>
      </c>
      <c r="F32" s="134"/>
      <c r="G32" s="134"/>
      <c r="H32" s="206" t="s">
        <v>157</v>
      </c>
      <c r="I32" s="207"/>
      <c r="J32" s="25"/>
      <c r="K32" s="25"/>
    </row>
    <row r="33" spans="2:11" ht="23.1" customHeight="1">
      <c r="B33" s="22"/>
      <c r="C33" s="22"/>
      <c r="D33" s="200"/>
      <c r="E33" s="134" t="s">
        <v>340</v>
      </c>
      <c r="F33" s="200"/>
      <c r="G33" s="200"/>
      <c r="H33" s="206" t="s">
        <v>158</v>
      </c>
      <c r="I33" s="53"/>
      <c r="J33" s="53"/>
      <c r="K33" s="25"/>
    </row>
    <row r="34" spans="2:11" ht="23.1" customHeight="1">
      <c r="B34" s="22"/>
      <c r="C34" s="22"/>
      <c r="D34" s="200"/>
      <c r="E34" s="134" t="s">
        <v>341</v>
      </c>
      <c r="F34" s="200"/>
      <c r="G34" s="200"/>
      <c r="H34" s="121" t="s">
        <v>159</v>
      </c>
      <c r="I34" s="53"/>
      <c r="J34" s="53"/>
      <c r="K34" s="25"/>
    </row>
    <row r="35" spans="2:11" ht="23.1" customHeight="1">
      <c r="B35" s="22"/>
      <c r="C35" s="22"/>
      <c r="D35" s="128"/>
      <c r="E35" s="134"/>
      <c r="F35" s="128"/>
      <c r="G35" s="131"/>
      <c r="H35" s="121" t="s">
        <v>61</v>
      </c>
      <c r="I35" s="81"/>
      <c r="J35" s="27"/>
      <c r="K35" s="25"/>
    </row>
    <row r="36" spans="2:11" ht="23.1" customHeight="1">
      <c r="B36" s="22"/>
      <c r="C36" s="22"/>
      <c r="D36" s="128"/>
      <c r="E36" s="134"/>
      <c r="F36" s="128"/>
      <c r="G36" s="131"/>
      <c r="H36" s="121" t="s">
        <v>509</v>
      </c>
      <c r="I36" s="81"/>
      <c r="J36" s="27"/>
      <c r="K36" s="25"/>
    </row>
    <row r="37" spans="2:11" ht="23.1" customHeight="1">
      <c r="B37" s="22"/>
      <c r="C37" s="22"/>
      <c r="D37" s="128"/>
      <c r="E37" s="134"/>
      <c r="F37" s="128"/>
      <c r="G37" s="131"/>
      <c r="H37" s="121" t="s">
        <v>510</v>
      </c>
      <c r="I37" s="81"/>
      <c r="J37" s="27"/>
      <c r="K37" s="25"/>
    </row>
    <row r="38" spans="2:11" ht="23.1" customHeight="1">
      <c r="B38" s="22"/>
      <c r="C38" s="22"/>
      <c r="D38" s="128"/>
      <c r="E38" s="134"/>
      <c r="F38" s="128"/>
      <c r="G38" s="131"/>
      <c r="H38" s="121" t="s">
        <v>511</v>
      </c>
      <c r="I38" s="81"/>
      <c r="J38" s="27"/>
      <c r="K38" s="25"/>
    </row>
    <row r="39" spans="2:11" ht="23.1" customHeight="1">
      <c r="B39" s="22"/>
      <c r="C39" s="22"/>
      <c r="D39" s="128"/>
      <c r="E39" s="134"/>
      <c r="F39" s="128"/>
      <c r="G39" s="131"/>
      <c r="H39" s="121" t="s">
        <v>388</v>
      </c>
      <c r="I39" s="81"/>
      <c r="J39" s="27"/>
      <c r="K39" s="28"/>
    </row>
    <row r="40" spans="2:11" ht="23.1" customHeight="1">
      <c r="B40" s="22"/>
      <c r="C40" s="22"/>
      <c r="D40" s="201"/>
      <c r="E40" s="134"/>
      <c r="F40" s="201"/>
      <c r="G40" s="144"/>
      <c r="H40" s="121" t="s">
        <v>389</v>
      </c>
      <c r="I40" s="76"/>
      <c r="J40" s="30"/>
      <c r="K40" s="23"/>
    </row>
    <row r="41" spans="2:11" ht="22.5" customHeight="1">
      <c r="B41" s="22"/>
      <c r="C41" s="22"/>
      <c r="D41" s="75"/>
      <c r="E41" s="134"/>
      <c r="F41" s="134"/>
      <c r="G41" s="25"/>
      <c r="H41" s="45"/>
      <c r="I41" s="52"/>
      <c r="J41" s="52"/>
      <c r="K41" s="23"/>
    </row>
    <row r="42" spans="2:11" ht="23.1" customHeight="1">
      <c r="B42" s="22"/>
      <c r="C42" s="22"/>
      <c r="D42" s="130" t="s">
        <v>47</v>
      </c>
      <c r="E42" s="134"/>
      <c r="F42" s="134"/>
      <c r="G42" s="25"/>
      <c r="H42" s="25"/>
      <c r="I42" s="25"/>
      <c r="J42" s="25"/>
      <c r="K42" s="30"/>
    </row>
    <row r="43" spans="2:11" ht="23.1" customHeight="1">
      <c r="B43" s="22"/>
      <c r="C43" s="22"/>
      <c r="D43" s="202"/>
      <c r="E43" s="202"/>
      <c r="F43" s="204"/>
      <c r="G43" s="52"/>
      <c r="H43" s="462"/>
      <c r="I43" s="462"/>
      <c r="J43" s="52"/>
      <c r="K43" s="31"/>
    </row>
    <row r="44" spans="2:11" ht="23.1" customHeight="1">
      <c r="B44" s="22"/>
      <c r="C44" s="22"/>
      <c r="D44" s="134"/>
      <c r="E44" s="134" t="s">
        <v>344</v>
      </c>
      <c r="F44" s="134"/>
      <c r="G44" s="25"/>
      <c r="H44" s="206" t="s">
        <v>154</v>
      </c>
      <c r="I44" s="25"/>
      <c r="J44" s="25"/>
      <c r="K44" s="32"/>
    </row>
    <row r="45" spans="2:11" ht="23.1" customHeight="1">
      <c r="B45" s="22"/>
      <c r="C45" s="22"/>
      <c r="D45" s="134"/>
      <c r="E45" s="134" t="s">
        <v>345</v>
      </c>
      <c r="F45" s="134"/>
      <c r="G45" s="25"/>
      <c r="H45" s="206" t="s">
        <v>155</v>
      </c>
      <c r="I45" s="25"/>
      <c r="J45" s="25"/>
      <c r="K45" s="25"/>
    </row>
    <row r="46" spans="2:11" ht="23.1" customHeight="1">
      <c r="B46" s="22"/>
      <c r="C46" s="22"/>
      <c r="D46" s="134"/>
      <c r="E46" s="134" t="s">
        <v>346</v>
      </c>
      <c r="F46" s="134"/>
      <c r="G46" s="25"/>
      <c r="H46" s="206" t="s">
        <v>403</v>
      </c>
      <c r="I46" s="17"/>
      <c r="J46" s="25"/>
      <c r="K46" s="25"/>
    </row>
    <row r="47" spans="2:11" ht="23.1" customHeight="1">
      <c r="B47" s="22"/>
      <c r="C47" s="22"/>
      <c r="D47" s="134"/>
      <c r="E47" s="134"/>
      <c r="F47" s="134"/>
      <c r="G47" s="25"/>
      <c r="H47" s="206" t="s">
        <v>500</v>
      </c>
      <c r="I47" s="17"/>
      <c r="J47" s="25"/>
      <c r="K47" s="25"/>
    </row>
    <row r="48" spans="2:11" ht="23.1" customHeight="1">
      <c r="B48" s="22"/>
      <c r="C48" s="22"/>
      <c r="D48" s="200"/>
      <c r="E48" s="134"/>
      <c r="F48" s="200"/>
      <c r="G48" s="53"/>
      <c r="H48" s="206" t="s">
        <v>501</v>
      </c>
      <c r="I48" s="53"/>
      <c r="J48" s="53"/>
      <c r="K48" s="25"/>
    </row>
    <row r="49" spans="2:12" ht="23.1" customHeight="1">
      <c r="B49" s="22"/>
      <c r="C49" s="22"/>
      <c r="D49" s="200"/>
      <c r="E49" s="134"/>
      <c r="F49" s="200"/>
      <c r="G49" s="53"/>
      <c r="H49" s="206"/>
      <c r="I49" s="53"/>
      <c r="J49" s="53"/>
      <c r="K49" s="25"/>
    </row>
    <row r="50" spans="2:12" ht="23.1" customHeight="1">
      <c r="B50" s="22"/>
      <c r="C50" s="149"/>
      <c r="D50" s="130" t="s">
        <v>390</v>
      </c>
      <c r="E50" s="204"/>
      <c r="F50" s="204"/>
      <c r="G50" s="205"/>
      <c r="H50" s="206"/>
      <c r="I50" s="209"/>
      <c r="J50" s="205"/>
      <c r="K50" s="30"/>
    </row>
    <row r="51" spans="2:12" ht="23.1" customHeight="1">
      <c r="B51" s="22"/>
      <c r="C51" s="149"/>
      <c r="D51" s="202"/>
      <c r="E51" s="204"/>
      <c r="F51" s="204"/>
      <c r="G51" s="205"/>
      <c r="H51" s="209"/>
      <c r="I51" s="209"/>
      <c r="J51" s="205"/>
      <c r="K51" s="30"/>
    </row>
    <row r="52" spans="2:12" ht="23.1" customHeight="1">
      <c r="B52" s="22"/>
      <c r="C52" s="149"/>
      <c r="D52" s="202"/>
      <c r="E52" s="134" t="s">
        <v>335</v>
      </c>
      <c r="F52" s="204"/>
      <c r="G52" s="205"/>
      <c r="H52" s="206" t="s">
        <v>506</v>
      </c>
      <c r="I52" s="209"/>
      <c r="J52" s="205"/>
      <c r="K52" s="30"/>
    </row>
    <row r="53" spans="2:12" ht="23.1" customHeight="1">
      <c r="B53" s="22"/>
      <c r="C53" s="149"/>
      <c r="D53" s="202"/>
      <c r="E53" s="134" t="s">
        <v>149</v>
      </c>
      <c r="F53" s="204"/>
      <c r="G53" s="205"/>
      <c r="H53" s="206" t="s">
        <v>507</v>
      </c>
      <c r="I53" s="209"/>
      <c r="J53" s="205"/>
      <c r="K53" s="30"/>
    </row>
    <row r="54" spans="2:12" ht="23.1" customHeight="1">
      <c r="B54" s="22"/>
      <c r="C54" s="149"/>
      <c r="D54" s="202"/>
      <c r="E54" s="134" t="s">
        <v>337</v>
      </c>
      <c r="F54" s="204"/>
      <c r="G54" s="205"/>
      <c r="H54" s="206" t="s">
        <v>499</v>
      </c>
      <c r="I54" s="209"/>
      <c r="J54" s="205"/>
      <c r="K54" s="30"/>
    </row>
    <row r="55" spans="2:12" ht="23.1" customHeight="1">
      <c r="B55" s="22"/>
      <c r="C55" s="149"/>
      <c r="D55" s="202"/>
      <c r="E55" s="134" t="s">
        <v>336</v>
      </c>
      <c r="F55" s="204"/>
      <c r="G55" s="205"/>
      <c r="H55" s="206" t="s">
        <v>508</v>
      </c>
      <c r="I55" s="209"/>
      <c r="J55" s="205"/>
      <c r="K55" s="30"/>
    </row>
    <row r="56" spans="2:12" ht="23.1" customHeight="1">
      <c r="B56" s="22"/>
      <c r="C56" s="22"/>
      <c r="D56" s="202"/>
      <c r="E56" s="134"/>
      <c r="F56" s="129"/>
      <c r="G56" s="52"/>
      <c r="H56" s="47"/>
      <c r="I56" s="52"/>
      <c r="J56" s="52"/>
      <c r="K56" s="28"/>
    </row>
    <row r="57" spans="2:12" ht="23.1" customHeight="1">
      <c r="B57" s="22"/>
      <c r="C57" s="22"/>
      <c r="D57" s="130" t="s">
        <v>48</v>
      </c>
      <c r="E57" s="134"/>
      <c r="F57" s="173"/>
      <c r="G57" s="52"/>
      <c r="H57" s="47"/>
      <c r="I57" s="52"/>
      <c r="J57" s="52"/>
      <c r="K57" s="25"/>
    </row>
    <row r="58" spans="2:12" ht="23.1" customHeight="1">
      <c r="B58" s="22"/>
      <c r="C58" s="22"/>
      <c r="D58" s="210"/>
      <c r="E58" s="210"/>
      <c r="F58" s="210"/>
      <c r="G58" s="52"/>
      <c r="H58" s="47"/>
      <c r="I58" s="52"/>
      <c r="J58" s="52"/>
      <c r="K58" s="25"/>
      <c r="L58" s="21" t="str">
        <f>H62</f>
        <v>début plutôt que le modifier trop régulièrement</v>
      </c>
    </row>
    <row r="59" spans="2:12" ht="23.1" customHeight="1">
      <c r="B59" s="22"/>
      <c r="C59" s="22"/>
      <c r="D59" s="210"/>
      <c r="E59" s="134" t="s">
        <v>347</v>
      </c>
      <c r="F59" s="210"/>
      <c r="G59" s="52"/>
      <c r="H59" s="206" t="s">
        <v>150</v>
      </c>
      <c r="I59" s="52"/>
      <c r="J59" s="52"/>
      <c r="K59" s="25"/>
    </row>
    <row r="60" spans="2:12" ht="23.1" customHeight="1">
      <c r="B60" s="22"/>
      <c r="C60" s="22"/>
      <c r="D60" s="210"/>
      <c r="E60" s="134" t="s">
        <v>348</v>
      </c>
      <c r="F60" s="210"/>
      <c r="G60" s="52"/>
      <c r="H60" s="206" t="s">
        <v>151</v>
      </c>
      <c r="I60" s="52"/>
      <c r="J60" s="52"/>
      <c r="K60" s="25"/>
    </row>
    <row r="61" spans="2:12" ht="23.1" customHeight="1">
      <c r="B61" s="22"/>
      <c r="C61" s="22"/>
      <c r="D61" s="210"/>
      <c r="E61" s="134" t="s">
        <v>350</v>
      </c>
      <c r="F61" s="210"/>
      <c r="G61" s="52"/>
      <c r="H61" s="206" t="s">
        <v>152</v>
      </c>
      <c r="I61" s="52"/>
      <c r="J61" s="52"/>
      <c r="K61" s="29"/>
    </row>
    <row r="62" spans="2:12" ht="23.1" customHeight="1">
      <c r="B62" s="22"/>
      <c r="C62" s="22"/>
      <c r="D62" s="200"/>
      <c r="E62" s="134" t="s">
        <v>349</v>
      </c>
      <c r="F62" s="222"/>
      <c r="G62" s="41"/>
      <c r="H62" s="206" t="s">
        <v>153</v>
      </c>
      <c r="I62" s="206"/>
      <c r="J62" s="34"/>
      <c r="K62" s="23"/>
    </row>
    <row r="63" spans="2:12" ht="23.1" customHeight="1">
      <c r="B63" s="22"/>
      <c r="C63" s="22"/>
      <c r="D63" s="75"/>
      <c r="E63" s="134" t="s">
        <v>50</v>
      </c>
      <c r="F63" s="134"/>
      <c r="G63" s="25"/>
      <c r="H63" s="206" t="s">
        <v>14</v>
      </c>
      <c r="I63" s="25"/>
      <c r="J63" s="25"/>
      <c r="K63" s="28"/>
    </row>
    <row r="64" spans="2:12" ht="23.1" customHeight="1">
      <c r="B64" s="22"/>
      <c r="C64" s="22"/>
      <c r="D64" s="75"/>
      <c r="E64" s="134" t="s">
        <v>10</v>
      </c>
      <c r="F64" s="134"/>
      <c r="G64" s="25"/>
      <c r="H64" s="206" t="s">
        <v>13</v>
      </c>
      <c r="I64" s="25"/>
      <c r="J64" s="25"/>
      <c r="K64" s="28"/>
    </row>
    <row r="65" spans="2:11" ht="23.1" customHeight="1">
      <c r="B65" s="22"/>
      <c r="C65" s="22"/>
      <c r="D65" s="75"/>
      <c r="E65" s="134" t="s">
        <v>11</v>
      </c>
      <c r="F65" s="134"/>
      <c r="G65" s="25"/>
      <c r="H65" s="206" t="s">
        <v>12</v>
      </c>
      <c r="I65" s="25"/>
      <c r="J65" s="25"/>
      <c r="K65" s="28"/>
    </row>
    <row r="66" spans="2:11" ht="23.1" customHeight="1">
      <c r="B66" s="22"/>
      <c r="C66" s="22"/>
      <c r="D66" s="201"/>
      <c r="E66" s="134"/>
      <c r="F66" s="201"/>
      <c r="G66" s="28"/>
      <c r="H66" s="54"/>
      <c r="I66" s="25"/>
      <c r="J66" s="30"/>
      <c r="K66" s="28"/>
    </row>
    <row r="67" spans="2:11" ht="23.1" customHeight="1">
      <c r="B67" s="22"/>
      <c r="C67" s="22"/>
      <c r="D67" s="130" t="s">
        <v>49</v>
      </c>
      <c r="E67" s="134"/>
      <c r="F67" s="201"/>
      <c r="G67" s="28"/>
      <c r="H67" s="54"/>
      <c r="I67" s="25"/>
      <c r="J67" s="30"/>
      <c r="K67" s="28"/>
    </row>
    <row r="68" spans="2:11" ht="23.1" customHeight="1">
      <c r="B68" s="22"/>
      <c r="C68" s="22"/>
      <c r="D68" s="463"/>
      <c r="E68" s="463"/>
      <c r="F68" s="203"/>
      <c r="G68" s="52"/>
      <c r="H68" s="462"/>
      <c r="I68" s="462"/>
      <c r="J68" s="52"/>
      <c r="K68" s="29"/>
    </row>
    <row r="69" spans="2:11" ht="23.1" customHeight="1">
      <c r="B69" s="22"/>
      <c r="C69" s="22"/>
      <c r="D69" s="75"/>
      <c r="E69" s="134" t="s">
        <v>342</v>
      </c>
      <c r="F69" s="203"/>
      <c r="G69" s="52"/>
      <c r="H69" s="206" t="s">
        <v>400</v>
      </c>
      <c r="I69" s="52"/>
      <c r="J69" s="52"/>
      <c r="K69" s="29"/>
    </row>
    <row r="70" spans="2:11" ht="23.1" customHeight="1">
      <c r="B70" s="22"/>
      <c r="C70" s="22"/>
      <c r="D70" s="202"/>
      <c r="E70" s="134" t="s">
        <v>343</v>
      </c>
      <c r="F70" s="129"/>
      <c r="G70" s="52"/>
      <c r="H70" s="206" t="s">
        <v>401</v>
      </c>
      <c r="I70" s="52"/>
      <c r="J70" s="52"/>
      <c r="K70" s="28"/>
    </row>
    <row r="71" spans="2:11" ht="23.1" customHeight="1">
      <c r="B71" s="22"/>
      <c r="C71" s="22"/>
      <c r="D71" s="202"/>
      <c r="E71" s="134"/>
      <c r="F71" s="129"/>
      <c r="G71" s="52"/>
      <c r="H71" s="206" t="s">
        <v>402</v>
      </c>
      <c r="I71" s="52"/>
      <c r="J71" s="52"/>
      <c r="K71" s="25"/>
    </row>
    <row r="72" spans="2:11" ht="18" customHeight="1">
      <c r="B72" s="22"/>
      <c r="C72" s="22"/>
      <c r="D72" s="461"/>
      <c r="E72" s="461"/>
      <c r="F72" s="461"/>
      <c r="G72" s="39"/>
      <c r="H72" s="39"/>
      <c r="I72" s="43"/>
      <c r="J72" s="34"/>
      <c r="K72" s="229"/>
    </row>
    <row r="73" spans="2:11" ht="18" customHeight="1">
      <c r="B73" s="22"/>
      <c r="C73" s="22"/>
      <c r="D73" s="149"/>
      <c r="E73" s="134"/>
      <c r="F73" s="149"/>
      <c r="G73" s="23"/>
      <c r="H73" s="47"/>
      <c r="I73" s="23"/>
      <c r="J73" s="23"/>
      <c r="K73" s="229">
        <v>3</v>
      </c>
    </row>
  </sheetData>
  <sheetProtection password="8C8F" sheet="1" objects="1" scenarios="1"/>
  <customSheetViews>
    <customSheetView guid="{9E760481-82E0-45E1-B1DD-4C53E9E13B9A}" scale="75" fitToPage="1" showRuler="0" topLeftCell="A43">
      <selection activeCell="H70" sqref="H70"/>
      <rowBreaks count="1" manualBreakCount="1">
        <brk id="67" min="1" max="10" man="1"/>
      </rowBreaks>
      <pageMargins left="0.11811023622047245" right="0.11811023622047245" top="0.11811023622047245" bottom="0.11811023622047245" header="0.11811023622047245" footer="0.11811023622047245"/>
      <printOptions horizontalCentered="1" verticalCentered="1"/>
      <pageSetup paperSize="9" scale="55" orientation="portrait" r:id="rId1"/>
      <headerFooter alignWithMargins="0"/>
    </customSheetView>
    <customSheetView guid="{D9B64530-8521-4A3B-8CA8-F4ADCE504BA5}" scale="75" fitToPage="1" showRuler="0">
      <selection activeCell="H70" sqref="H70"/>
      <rowBreaks count="1" manualBreakCount="1">
        <brk id="67" min="1" max="10" man="1"/>
      </rowBreaks>
      <pageMargins left="0.11811023622047245" right="0.11811023622047245" top="0.11811023622047245" bottom="0.11811023622047245" header="0.11811023622047245" footer="0.11811023622047245"/>
      <printOptions horizontalCentered="1" verticalCentered="1"/>
      <pageSetup paperSize="9" scale="54" orientation="portrait" r:id="rId2"/>
      <headerFooter alignWithMargins="0"/>
    </customSheetView>
  </customSheetViews>
  <mergeCells count="5">
    <mergeCell ref="D72:F72"/>
    <mergeCell ref="D11:J11"/>
    <mergeCell ref="H43:I43"/>
    <mergeCell ref="D68:E68"/>
    <mergeCell ref="H68:I68"/>
  </mergeCells>
  <phoneticPr fontId="6" type="noConversion"/>
  <printOptions horizontalCentered="1" verticalCentered="1"/>
  <pageMargins left="0.1" right="0.5" top="0.5" bottom="0.5" header="0.5" footer="0.5"/>
  <pageSetup paperSize="9" scale="51" orientation="portrait" r:id="rId3"/>
  <headerFooter alignWithMargins="0"/>
  <rowBreaks count="1" manualBreakCount="1">
    <brk id="69" min="1" max="10" man="1"/>
  </rowBreaks>
  <drawing r:id="rId4"/>
  <legacyDrawing r:id="rId5"/>
  <oleObjects>
    <oleObject progId="MSPhotoEd.3" shapeId="14456" r:id="rId6"/>
    <oleObject progId="MSPhotoEd.3" shapeId="14457" r:id="rId7"/>
  </oleObjects>
  <controls>
    <control shapeId="14464" r:id="rId8" name="CommandButton2"/>
    <control shapeId="14337" r:id="rId9" name="CommandButton1"/>
  </controls>
</worksheet>
</file>

<file path=xl/worksheets/sheet4.xml><?xml version="1.0" encoding="utf-8"?>
<worksheet xmlns="http://schemas.openxmlformats.org/spreadsheetml/2006/main" xmlns:r="http://schemas.openxmlformats.org/officeDocument/2006/relationships">
  <sheetPr codeName="Feuil14">
    <pageSetUpPr fitToPage="1"/>
  </sheetPr>
  <dimension ref="B1:I82"/>
  <sheetViews>
    <sheetView zoomScale="65" zoomScaleNormal="75" zoomScaleSheetLayoutView="75" workbookViewId="0"/>
  </sheetViews>
  <sheetFormatPr baseColWidth="10" defaultRowHeight="12.75"/>
  <cols>
    <col min="1" max="1" width="3.7109375" style="18" customWidth="1"/>
    <col min="2" max="2" width="5.7109375" style="18" customWidth="1"/>
    <col min="3" max="3" width="15.7109375" style="18" customWidth="1"/>
    <col min="4" max="4" width="47.7109375" style="18" customWidth="1"/>
    <col min="5" max="6" width="25.7109375" style="18" customWidth="1"/>
    <col min="7" max="7" width="30.7109375" style="18" customWidth="1"/>
    <col min="8" max="8" width="5.7109375" style="18" customWidth="1"/>
    <col min="9" max="16384" width="11.42578125" style="18"/>
  </cols>
  <sheetData>
    <row r="1" spans="2:8" ht="15" customHeight="1"/>
    <row r="2" spans="2:8" ht="15" customHeight="1"/>
    <row r="3" spans="2:8" ht="15" customHeight="1"/>
    <row r="4" spans="2:8">
      <c r="B4" s="17"/>
      <c r="C4" s="17"/>
      <c r="D4" s="17"/>
      <c r="E4" s="17"/>
      <c r="F4" s="17"/>
      <c r="G4" s="17"/>
      <c r="H4" s="17"/>
    </row>
    <row r="5" spans="2:8">
      <c r="B5" s="17"/>
      <c r="C5" s="17"/>
      <c r="D5" s="17"/>
      <c r="E5" s="17"/>
      <c r="F5" s="17"/>
      <c r="G5" s="17"/>
      <c r="H5" s="17"/>
    </row>
    <row r="6" spans="2:8">
      <c r="B6" s="17"/>
      <c r="C6" s="17"/>
      <c r="D6" s="17"/>
      <c r="E6" s="17"/>
      <c r="F6" s="17"/>
      <c r="G6" s="17"/>
      <c r="H6" s="17"/>
    </row>
    <row r="7" spans="2:8">
      <c r="B7" s="17"/>
      <c r="C7" s="17"/>
      <c r="D7" s="17"/>
      <c r="E7" s="17"/>
      <c r="F7" s="17"/>
      <c r="G7" s="17"/>
      <c r="H7" s="17"/>
    </row>
    <row r="8" spans="2:8">
      <c r="B8" s="17"/>
      <c r="C8" s="17"/>
      <c r="D8" s="17"/>
      <c r="E8" s="17"/>
      <c r="F8" s="17"/>
      <c r="G8" s="17"/>
      <c r="H8" s="17"/>
    </row>
    <row r="9" spans="2:8">
      <c r="B9" s="17"/>
      <c r="C9" s="17"/>
      <c r="D9" s="17"/>
      <c r="E9" s="17"/>
      <c r="F9" s="17"/>
      <c r="G9" s="17"/>
      <c r="H9" s="17"/>
    </row>
    <row r="10" spans="2:8">
      <c r="B10" s="17"/>
      <c r="C10" s="17"/>
      <c r="D10" s="17"/>
      <c r="E10" s="17"/>
      <c r="F10" s="17"/>
      <c r="G10" s="17"/>
      <c r="H10" s="17"/>
    </row>
    <row r="11" spans="2:8" ht="24" customHeight="1">
      <c r="B11" s="17"/>
      <c r="C11" s="454" t="s">
        <v>291</v>
      </c>
      <c r="D11" s="455"/>
      <c r="E11" s="455"/>
      <c r="F11" s="455"/>
      <c r="G11" s="456"/>
      <c r="H11" s="46"/>
    </row>
    <row r="12" spans="2:8" ht="12.75" customHeight="1">
      <c r="B12" s="17"/>
      <c r="C12" s="22"/>
      <c r="D12" s="22"/>
      <c r="E12" s="22"/>
      <c r="F12" s="22"/>
      <c r="G12" s="22"/>
      <c r="H12" s="22"/>
    </row>
    <row r="13" spans="2:8" ht="12.75" customHeight="1">
      <c r="B13" s="17"/>
      <c r="C13" s="23"/>
      <c r="D13" s="23"/>
      <c r="E13" s="23"/>
      <c r="F13" s="23"/>
      <c r="G13" s="23"/>
      <c r="H13" s="23"/>
    </row>
    <row r="14" spans="2:8" ht="23.1" customHeight="1">
      <c r="B14" s="17"/>
      <c r="C14" s="106"/>
      <c r="D14" s="47" t="s">
        <v>376</v>
      </c>
      <c r="E14" s="23"/>
      <c r="F14" s="96" t="s">
        <v>465</v>
      </c>
      <c r="G14" s="369"/>
      <c r="H14" s="23"/>
    </row>
    <row r="15" spans="2:8" ht="23.1" customHeight="1">
      <c r="B15" s="17"/>
      <c r="C15" s="24"/>
      <c r="D15" s="47" t="s">
        <v>378</v>
      </c>
      <c r="E15" s="23"/>
      <c r="F15" s="23"/>
      <c r="G15" s="23"/>
      <c r="H15" s="25"/>
    </row>
    <row r="16" spans="2:8" ht="23.1" customHeight="1">
      <c r="B16" s="17"/>
      <c r="C16" s="251"/>
      <c r="D16" s="47" t="s">
        <v>515</v>
      </c>
      <c r="E16" s="23"/>
      <c r="F16" s="23"/>
      <c r="G16" s="23"/>
      <c r="H16" s="25"/>
    </row>
    <row r="17" spans="2:8" ht="23.1" customHeight="1">
      <c r="B17" s="17"/>
      <c r="C17" s="25"/>
      <c r="D17" s="47"/>
      <c r="E17" s="23"/>
      <c r="F17" s="23"/>
      <c r="G17" s="23"/>
      <c r="H17" s="25"/>
    </row>
    <row r="18" spans="2:8" ht="90" customHeight="1">
      <c r="B18" s="17"/>
      <c r="C18" s="465" t="s">
        <v>173</v>
      </c>
      <c r="D18" s="465"/>
      <c r="E18" s="465"/>
      <c r="F18" s="465"/>
      <c r="G18" s="465"/>
      <c r="H18" s="25"/>
    </row>
    <row r="19" spans="2:8" ht="16.5">
      <c r="B19" s="17"/>
      <c r="C19" s="358" t="s">
        <v>514</v>
      </c>
      <c r="D19" s="25"/>
      <c r="E19" s="23"/>
      <c r="F19" s="23"/>
      <c r="G19" s="23"/>
      <c r="H19" s="25"/>
    </row>
    <row r="20" spans="2:8" ht="32.1" customHeight="1">
      <c r="B20" s="17"/>
      <c r="C20" s="466" t="s">
        <v>174</v>
      </c>
      <c r="D20" s="466"/>
      <c r="E20" s="466"/>
      <c r="F20" s="466"/>
      <c r="G20" s="466"/>
      <c r="H20" s="25"/>
    </row>
    <row r="21" spans="2:8" ht="16.5">
      <c r="B21" s="17"/>
      <c r="C21" s="358" t="s">
        <v>175</v>
      </c>
      <c r="D21" s="25"/>
      <c r="E21" s="23"/>
      <c r="F21" s="23"/>
      <c r="G21" s="23"/>
      <c r="H21" s="25"/>
    </row>
    <row r="22" spans="2:8" ht="16.5">
      <c r="B22" s="17"/>
      <c r="C22" s="23"/>
      <c r="D22" s="25"/>
      <c r="E22" s="23"/>
      <c r="F22" s="23"/>
      <c r="G22" s="23"/>
      <c r="H22" s="25"/>
    </row>
    <row r="23" spans="2:8" ht="24.95" customHeight="1">
      <c r="B23" s="17"/>
      <c r="C23" s="89" t="s">
        <v>369</v>
      </c>
      <c r="D23" s="87"/>
      <c r="E23" s="87"/>
      <c r="F23" s="87"/>
      <c r="G23" s="88"/>
      <c r="H23" s="25"/>
    </row>
    <row r="24" spans="2:8" ht="75" customHeight="1">
      <c r="B24" s="17"/>
      <c r="C24" s="464" t="s">
        <v>352</v>
      </c>
      <c r="D24" s="464"/>
      <c r="E24" s="464"/>
      <c r="F24" s="464"/>
      <c r="G24" s="464"/>
      <c r="H24" s="25"/>
    </row>
    <row r="25" spans="2:8" ht="18" customHeight="1">
      <c r="B25" s="17"/>
      <c r="C25" s="464"/>
      <c r="D25" s="464"/>
      <c r="E25" s="464"/>
      <c r="F25" s="464"/>
      <c r="G25" s="464"/>
      <c r="H25" s="25"/>
    </row>
    <row r="26" spans="2:8" ht="18" customHeight="1">
      <c r="B26" s="17"/>
      <c r="C26" s="32"/>
      <c r="D26" s="25"/>
      <c r="E26" s="25"/>
      <c r="F26" s="25"/>
      <c r="G26" s="25"/>
      <c r="H26" s="25"/>
    </row>
    <row r="27" spans="2:8" ht="18" customHeight="1">
      <c r="B27" s="17"/>
      <c r="C27" s="254" t="s">
        <v>404</v>
      </c>
      <c r="D27" s="255"/>
      <c r="E27" s="256"/>
      <c r="F27" s="256"/>
      <c r="G27" s="256"/>
      <c r="H27" s="25"/>
    </row>
    <row r="28" spans="2:8" ht="36" customHeight="1">
      <c r="B28" s="17"/>
      <c r="C28" s="257"/>
      <c r="D28" s="258"/>
      <c r="E28" s="259" t="s">
        <v>457</v>
      </c>
      <c r="F28" s="260" t="s">
        <v>459</v>
      </c>
      <c r="G28" s="259" t="s">
        <v>458</v>
      </c>
      <c r="H28" s="25"/>
    </row>
    <row r="29" spans="2:8" ht="23.1" customHeight="1">
      <c r="B29" s="17"/>
      <c r="C29" s="257"/>
      <c r="D29" s="258"/>
      <c r="E29" s="259"/>
      <c r="F29" s="259" t="s">
        <v>583</v>
      </c>
      <c r="G29" s="259" t="s">
        <v>581</v>
      </c>
      <c r="H29" s="27"/>
    </row>
    <row r="30" spans="2:8" ht="23.1" customHeight="1">
      <c r="B30" s="17"/>
      <c r="C30" s="124" t="s">
        <v>357</v>
      </c>
      <c r="D30" s="166"/>
      <c r="E30" s="167"/>
      <c r="F30" s="167"/>
      <c r="G30" s="167"/>
      <c r="H30" s="27"/>
    </row>
    <row r="31" spans="2:8" ht="23.1" customHeight="1">
      <c r="B31" s="17"/>
      <c r="C31" s="168" t="s">
        <v>359</v>
      </c>
      <c r="D31" s="169"/>
      <c r="E31" s="370"/>
      <c r="F31" s="371"/>
      <c r="G31" s="294">
        <f>E31*F31</f>
        <v>0</v>
      </c>
      <c r="H31" s="27"/>
    </row>
    <row r="32" spans="2:8" ht="23.1" customHeight="1">
      <c r="B32" s="17"/>
      <c r="C32" s="168" t="s">
        <v>358</v>
      </c>
      <c r="D32" s="169"/>
      <c r="E32" s="370"/>
      <c r="F32" s="371"/>
      <c r="G32" s="294">
        <f>E32*F32</f>
        <v>0</v>
      </c>
      <c r="H32" s="27"/>
    </row>
    <row r="33" spans="2:8" ht="23.1" customHeight="1">
      <c r="B33" s="17"/>
      <c r="C33" s="376" t="s">
        <v>434</v>
      </c>
      <c r="D33" s="377"/>
      <c r="E33" s="370"/>
      <c r="F33" s="371"/>
      <c r="G33" s="294">
        <f>E33*F33</f>
        <v>0</v>
      </c>
      <c r="H33" s="27"/>
    </row>
    <row r="34" spans="2:8" ht="23.1" customHeight="1">
      <c r="B34" s="17"/>
      <c r="C34" s="170" t="s">
        <v>463</v>
      </c>
      <c r="D34" s="171"/>
      <c r="E34" s="103"/>
      <c r="F34" s="313"/>
      <c r="G34" s="300">
        <f>SUM(G31:G33)</f>
        <v>0</v>
      </c>
      <c r="H34" s="27"/>
    </row>
    <row r="35" spans="2:8" ht="23.1" customHeight="1">
      <c r="B35" s="17"/>
      <c r="C35" s="172" t="s">
        <v>461</v>
      </c>
      <c r="D35" s="173"/>
      <c r="E35" s="188"/>
      <c r="F35" s="314"/>
      <c r="G35" s="310"/>
      <c r="H35" s="28"/>
    </row>
    <row r="36" spans="2:8" ht="23.1" customHeight="1">
      <c r="B36" s="17"/>
      <c r="C36" s="161" t="s">
        <v>360</v>
      </c>
      <c r="D36" s="173"/>
      <c r="E36" s="370"/>
      <c r="F36" s="371"/>
      <c r="G36" s="294">
        <f>E36*F36</f>
        <v>0</v>
      </c>
      <c r="H36" s="30"/>
    </row>
    <row r="37" spans="2:8" ht="23.1" customHeight="1">
      <c r="B37" s="17"/>
      <c r="C37" s="374" t="s">
        <v>434</v>
      </c>
      <c r="D37" s="375"/>
      <c r="E37" s="370"/>
      <c r="F37" s="371"/>
      <c r="G37" s="294">
        <f>E37*F37</f>
        <v>0</v>
      </c>
      <c r="H37" s="30"/>
    </row>
    <row r="38" spans="2:8" ht="23.1" customHeight="1">
      <c r="B38" s="17"/>
      <c r="C38" s="174" t="s">
        <v>463</v>
      </c>
      <c r="D38" s="175"/>
      <c r="E38" s="190"/>
      <c r="F38" s="315"/>
      <c r="G38" s="300">
        <f>SUM(G36:G37)</f>
        <v>0</v>
      </c>
      <c r="H38" s="30"/>
    </row>
    <row r="39" spans="2:8" ht="23.1" customHeight="1">
      <c r="B39" s="17"/>
      <c r="C39" s="124" t="s">
        <v>462</v>
      </c>
      <c r="D39" s="166"/>
      <c r="E39" s="191"/>
      <c r="F39" s="311"/>
      <c r="G39" s="311"/>
      <c r="H39" s="27"/>
    </row>
    <row r="40" spans="2:8" ht="23.1" customHeight="1">
      <c r="B40" s="17"/>
      <c r="C40" s="168" t="s">
        <v>549</v>
      </c>
      <c r="D40" s="169"/>
      <c r="E40" s="370"/>
      <c r="F40" s="371"/>
      <c r="G40" s="294">
        <f>E40*F40</f>
        <v>0</v>
      </c>
      <c r="H40" s="27"/>
    </row>
    <row r="41" spans="2:8" ht="23.1" customHeight="1">
      <c r="B41" s="17"/>
      <c r="C41" s="168" t="s">
        <v>361</v>
      </c>
      <c r="D41" s="169"/>
      <c r="E41" s="370"/>
      <c r="F41" s="371"/>
      <c r="G41" s="294">
        <f>E41*F41</f>
        <v>0</v>
      </c>
      <c r="H41" s="27"/>
    </row>
    <row r="42" spans="2:8" ht="23.1" customHeight="1">
      <c r="B42" s="17"/>
      <c r="C42" s="168" t="s">
        <v>363</v>
      </c>
      <c r="D42" s="169"/>
      <c r="E42" s="370"/>
      <c r="F42" s="371"/>
      <c r="G42" s="294">
        <f>E42*F42</f>
        <v>0</v>
      </c>
      <c r="H42" s="27"/>
    </row>
    <row r="43" spans="2:8" ht="23.1" customHeight="1">
      <c r="B43" s="17"/>
      <c r="C43" s="168" t="s">
        <v>365</v>
      </c>
      <c r="D43" s="169"/>
      <c r="E43" s="370"/>
      <c r="F43" s="371"/>
      <c r="G43" s="294">
        <f>E43*F43</f>
        <v>0</v>
      </c>
      <c r="H43" s="27"/>
    </row>
    <row r="44" spans="2:8" ht="23.1" customHeight="1">
      <c r="B44" s="17"/>
      <c r="C44" s="376" t="s">
        <v>434</v>
      </c>
      <c r="D44" s="377"/>
      <c r="E44" s="370"/>
      <c r="F44" s="371"/>
      <c r="G44" s="294">
        <f>E44*F44</f>
        <v>0</v>
      </c>
      <c r="H44" s="27"/>
    </row>
    <row r="45" spans="2:8" ht="23.1" customHeight="1">
      <c r="B45" s="17"/>
      <c r="C45" s="170" t="s">
        <v>463</v>
      </c>
      <c r="D45" s="176"/>
      <c r="E45" s="192"/>
      <c r="F45" s="316"/>
      <c r="G45" s="300">
        <f>SUM(G40:G44)</f>
        <v>0</v>
      </c>
      <c r="H45" s="27"/>
    </row>
    <row r="46" spans="2:8" ht="23.1" customHeight="1">
      <c r="B46" s="17"/>
      <c r="C46" s="177" t="s">
        <v>367</v>
      </c>
      <c r="D46" s="178"/>
      <c r="E46" s="189"/>
      <c r="F46" s="310"/>
      <c r="G46" s="310"/>
      <c r="H46" s="30"/>
    </row>
    <row r="47" spans="2:8" ht="23.1" customHeight="1">
      <c r="B47" s="17"/>
      <c r="C47" s="230" t="s">
        <v>521</v>
      </c>
      <c r="D47" s="173"/>
      <c r="E47" s="370"/>
      <c r="F47" s="371"/>
      <c r="G47" s="294">
        <f>E47*F47</f>
        <v>0</v>
      </c>
      <c r="H47" s="30"/>
    </row>
    <row r="48" spans="2:8" ht="23.1" customHeight="1">
      <c r="B48" s="17"/>
      <c r="C48" s="230" t="s">
        <v>522</v>
      </c>
      <c r="D48" s="173"/>
      <c r="E48" s="370"/>
      <c r="F48" s="371"/>
      <c r="G48" s="294">
        <f>E48*F48</f>
        <v>0</v>
      </c>
      <c r="H48" s="30"/>
    </row>
    <row r="49" spans="2:8" ht="23.1" customHeight="1">
      <c r="B49" s="17"/>
      <c r="C49" s="127" t="s">
        <v>466</v>
      </c>
      <c r="D49" s="173"/>
      <c r="E49" s="370"/>
      <c r="F49" s="371"/>
      <c r="G49" s="294">
        <f>E49*F49</f>
        <v>0</v>
      </c>
      <c r="H49" s="30"/>
    </row>
    <row r="50" spans="2:8" ht="23.1" customHeight="1">
      <c r="B50" s="17"/>
      <c r="C50" s="374" t="s">
        <v>434</v>
      </c>
      <c r="D50" s="375"/>
      <c r="E50" s="370"/>
      <c r="F50" s="371"/>
      <c r="G50" s="294">
        <f>E50*F50</f>
        <v>0</v>
      </c>
      <c r="H50" s="30"/>
    </row>
    <row r="51" spans="2:8" ht="23.1" customHeight="1">
      <c r="B51" s="17"/>
      <c r="C51" s="92" t="s">
        <v>463</v>
      </c>
      <c r="D51" s="179"/>
      <c r="E51" s="188"/>
      <c r="F51" s="190"/>
      <c r="G51" s="300">
        <f>SUM(G47:G50)</f>
        <v>0</v>
      </c>
      <c r="H51" s="30"/>
    </row>
    <row r="52" spans="2:8" ht="23.1" customHeight="1">
      <c r="B52" s="17"/>
      <c r="C52" s="90" t="s">
        <v>368</v>
      </c>
      <c r="D52" s="97"/>
      <c r="E52" s="193"/>
      <c r="F52" s="193"/>
      <c r="G52" s="312">
        <f>G34+G38+G45+G51</f>
        <v>0</v>
      </c>
      <c r="H52" s="31"/>
    </row>
    <row r="53" spans="2:8" ht="23.1" customHeight="1">
      <c r="B53" s="17"/>
      <c r="C53" s="92" t="s">
        <v>523</v>
      </c>
      <c r="D53" s="98"/>
      <c r="E53" s="194"/>
      <c r="F53" s="194"/>
      <c r="G53" s="372">
        <v>15</v>
      </c>
      <c r="H53" s="31"/>
    </row>
    <row r="54" spans="2:8" ht="23.1" customHeight="1">
      <c r="B54" s="17"/>
      <c r="C54" s="90" t="s">
        <v>524</v>
      </c>
      <c r="D54" s="97"/>
      <c r="E54" s="193"/>
      <c r="F54" s="193"/>
      <c r="G54" s="373">
        <v>2.72</v>
      </c>
      <c r="H54" s="31"/>
    </row>
    <row r="55" spans="2:8" ht="23.1" customHeight="1">
      <c r="B55" s="17"/>
      <c r="C55" s="90" t="s">
        <v>431</v>
      </c>
      <c r="D55" s="97"/>
      <c r="E55" s="193"/>
      <c r="F55" s="193"/>
      <c r="G55" s="312">
        <f>((G52*G54/100)/(1-(1/(1+(G54/100))^G53)))</f>
        <v>0</v>
      </c>
      <c r="H55" s="31"/>
    </row>
    <row r="56" spans="2:8" ht="18" customHeight="1">
      <c r="B56" s="17"/>
      <c r="C56" s="100"/>
      <c r="D56" s="100"/>
      <c r="E56" s="107"/>
      <c r="F56" s="107"/>
      <c r="G56" s="107"/>
      <c r="H56" s="31"/>
    </row>
    <row r="57" spans="2:8" ht="15" customHeight="1">
      <c r="B57" s="17"/>
      <c r="C57" s="464" t="s">
        <v>58</v>
      </c>
      <c r="D57" s="464"/>
      <c r="E57" s="464"/>
      <c r="F57" s="464"/>
      <c r="G57" s="464"/>
      <c r="H57" s="31"/>
    </row>
    <row r="58" spans="2:8" ht="33.950000000000003" customHeight="1">
      <c r="B58" s="17"/>
      <c r="C58" s="464" t="s">
        <v>351</v>
      </c>
      <c r="D58" s="464"/>
      <c r="E58" s="464"/>
      <c r="F58" s="464"/>
      <c r="G58" s="464"/>
      <c r="H58" s="31"/>
    </row>
    <row r="59" spans="2:8" ht="33.950000000000003" customHeight="1">
      <c r="B59" s="17"/>
      <c r="C59" s="464" t="s">
        <v>518</v>
      </c>
      <c r="D59" s="464"/>
      <c r="E59" s="464"/>
      <c r="F59" s="464"/>
      <c r="G59" s="464"/>
      <c r="H59" s="31"/>
    </row>
    <row r="60" spans="2:8" ht="20.100000000000001" customHeight="1">
      <c r="B60" s="17"/>
      <c r="C60" s="464" t="s">
        <v>362</v>
      </c>
      <c r="D60" s="464"/>
      <c r="E60" s="464"/>
      <c r="F60" s="464"/>
      <c r="G60" s="464"/>
      <c r="H60" s="31"/>
    </row>
    <row r="61" spans="2:8" ht="20.100000000000001" customHeight="1">
      <c r="B61" s="17"/>
      <c r="C61" s="464" t="s">
        <v>364</v>
      </c>
      <c r="D61" s="464"/>
      <c r="E61" s="464"/>
      <c r="F61" s="464"/>
      <c r="G61" s="464"/>
      <c r="H61" s="31"/>
    </row>
    <row r="62" spans="2:8" ht="20.100000000000001" customHeight="1">
      <c r="B62" s="17"/>
      <c r="C62" s="464" t="s">
        <v>366</v>
      </c>
      <c r="D62" s="464"/>
      <c r="E62" s="464"/>
      <c r="F62" s="464"/>
      <c r="G62" s="464"/>
      <c r="H62" s="31"/>
    </row>
    <row r="63" spans="2:8" ht="20.100000000000001" customHeight="1">
      <c r="B63" s="17"/>
      <c r="C63" s="464" t="s">
        <v>547</v>
      </c>
      <c r="D63" s="464"/>
      <c r="E63" s="464"/>
      <c r="F63" s="464"/>
      <c r="G63" s="464"/>
      <c r="H63" s="31"/>
    </row>
    <row r="64" spans="2:8" ht="20.100000000000001" customHeight="1">
      <c r="B64" s="17"/>
      <c r="C64" s="464" t="s">
        <v>548</v>
      </c>
      <c r="D64" s="464"/>
      <c r="E64" s="464"/>
      <c r="F64" s="464"/>
      <c r="G64" s="464"/>
      <c r="H64" s="31"/>
    </row>
    <row r="65" spans="2:9" ht="20.100000000000001" customHeight="1">
      <c r="B65" s="17"/>
      <c r="C65" s="464" t="s">
        <v>561</v>
      </c>
      <c r="D65" s="464"/>
      <c r="E65" s="464"/>
      <c r="F65" s="464"/>
      <c r="G65" s="464"/>
      <c r="H65" s="20"/>
      <c r="I65" s="85"/>
    </row>
    <row r="66" spans="2:9" ht="18" customHeight="1">
      <c r="B66" s="17"/>
      <c r="C66" s="197"/>
      <c r="D66" s="197"/>
      <c r="E66" s="197"/>
      <c r="F66" s="197"/>
      <c r="G66" s="197"/>
      <c r="H66" s="20"/>
      <c r="I66" s="85"/>
    </row>
    <row r="67" spans="2:9" ht="18" customHeight="1">
      <c r="B67" s="17"/>
      <c r="C67" s="17"/>
      <c r="D67" s="17"/>
      <c r="E67" s="17"/>
      <c r="F67" s="17"/>
      <c r="G67" s="17"/>
      <c r="H67" s="229">
        <v>4</v>
      </c>
      <c r="I67" s="85"/>
    </row>
    <row r="68" spans="2:9" ht="18" customHeight="1"/>
    <row r="69" spans="2:9" ht="18" customHeight="1"/>
    <row r="70" spans="2:9" ht="18" customHeight="1"/>
    <row r="71" spans="2:9" ht="18" customHeight="1"/>
    <row r="72" spans="2:9" ht="18" customHeight="1"/>
    <row r="73" spans="2:9" ht="18" customHeight="1"/>
    <row r="74" spans="2:9" ht="18" customHeight="1"/>
    <row r="75" spans="2:9" ht="18" customHeight="1"/>
    <row r="76" spans="2:9" ht="18" customHeight="1"/>
    <row r="77" spans="2:9" ht="18" customHeight="1"/>
    <row r="78" spans="2:9" ht="18" customHeight="1"/>
    <row r="79" spans="2:9" ht="18" customHeight="1"/>
    <row r="80" spans="2:9" ht="18" customHeight="1"/>
    <row r="81" ht="18" customHeight="1"/>
    <row r="82" ht="18" customHeight="1"/>
  </sheetData>
  <sheetProtection password="8C8F" sheet="1" objects="1" scenarios="1"/>
  <customSheetViews>
    <customSheetView guid="{9E760481-82E0-45E1-B1DD-4C53E9E13B9A}" scale="75" fitToPage="1" showRuler="0" topLeftCell="A37">
      <selection activeCell="C23" sqref="C23:H23"/>
      <pageMargins left="0.1" right="0.5" top="0.5" bottom="0.5" header="0.5" footer="0.5"/>
      <printOptions horizontalCentered="1" verticalCentered="1"/>
      <pageSetup paperSize="9" scale="56" orientation="portrait" r:id="rId1"/>
      <headerFooter alignWithMargins="0"/>
    </customSheetView>
    <customSheetView guid="{D9B64530-8521-4A3B-8CA8-F4ADCE504BA5}" scale="75" fitToPage="1" showRuler="0" topLeftCell="A16">
      <selection activeCell="C23" sqref="C23:H23"/>
      <pageMargins left="0.1" right="0.5" top="0.5" bottom="0.5" header="0.5" footer="0.5"/>
      <printOptions horizontalCentered="1" verticalCentered="1"/>
      <pageSetup paperSize="9" scale="56" orientation="portrait" r:id="rId2"/>
      <headerFooter alignWithMargins="0"/>
    </customSheetView>
  </customSheetViews>
  <mergeCells count="14">
    <mergeCell ref="C61:G61"/>
    <mergeCell ref="C62:G62"/>
    <mergeCell ref="C65:G65"/>
    <mergeCell ref="C63:G63"/>
    <mergeCell ref="C64:G64"/>
    <mergeCell ref="C57:G57"/>
    <mergeCell ref="C58:G58"/>
    <mergeCell ref="C59:G59"/>
    <mergeCell ref="C60:G60"/>
    <mergeCell ref="C11:G11"/>
    <mergeCell ref="C18:G18"/>
    <mergeCell ref="C25:G25"/>
    <mergeCell ref="C24:G24"/>
    <mergeCell ref="C20:G20"/>
  </mergeCells>
  <phoneticPr fontId="0" type="noConversion"/>
  <printOptions horizontalCentered="1" verticalCentered="1"/>
  <pageMargins left="0.1" right="0.5" top="0.5" bottom="0.5" header="0.5" footer="0.5"/>
  <pageSetup paperSize="9" scale="54" orientation="portrait" r:id="rId3"/>
  <headerFooter alignWithMargins="0"/>
  <drawing r:id="rId4"/>
  <legacyDrawing r:id="rId5"/>
  <oleObjects>
    <oleObject progId="MSPhotoEd.3" shapeId="19470" r:id="rId6"/>
    <oleObject progId="MSPhotoEd.3" shapeId="19471" r:id="rId7"/>
  </oleObjects>
  <controls>
    <control shapeId="19474" r:id="rId8" name="CommandButton2"/>
    <control shapeId="19457" r:id="rId9" name="CommandButton1"/>
  </controls>
</worksheet>
</file>

<file path=xl/worksheets/sheet5.xml><?xml version="1.0" encoding="utf-8"?>
<worksheet xmlns="http://schemas.openxmlformats.org/spreadsheetml/2006/main" xmlns:r="http://schemas.openxmlformats.org/officeDocument/2006/relationships">
  <sheetPr codeName="Feuil16">
    <pageSetUpPr fitToPage="1"/>
  </sheetPr>
  <dimension ref="B1:Z111"/>
  <sheetViews>
    <sheetView zoomScale="65" zoomScaleNormal="75" zoomScaleSheetLayoutView="75" workbookViewId="0"/>
  </sheetViews>
  <sheetFormatPr baseColWidth="10" defaultRowHeight="18.75"/>
  <cols>
    <col min="1" max="1" width="3.7109375" style="18" customWidth="1"/>
    <col min="2" max="2" width="5.7109375" style="18" customWidth="1"/>
    <col min="3" max="3" width="15.7109375" style="18" customWidth="1"/>
    <col min="4" max="4" width="52" style="18" customWidth="1"/>
    <col min="5" max="5" width="13.7109375" style="18" customWidth="1"/>
    <col min="6" max="8" width="23.7109375" style="18" customWidth="1"/>
    <col min="9" max="9" width="15.7109375" style="18" customWidth="1"/>
    <col min="10" max="10" width="23.7109375" style="18" customWidth="1"/>
    <col min="11" max="11" width="5.7109375" style="18" customWidth="1"/>
    <col min="12" max="26" width="11.42578125" style="361"/>
    <col min="27" max="16384" width="11.42578125" style="18"/>
  </cols>
  <sheetData>
    <row r="1" spans="2:11" ht="15" customHeight="1"/>
    <row r="2" spans="2:11" ht="15" customHeight="1"/>
    <row r="3" spans="2:11" ht="15" customHeight="1"/>
    <row r="4" spans="2:11">
      <c r="B4" s="17"/>
      <c r="C4" s="17"/>
      <c r="D4" s="17"/>
      <c r="E4" s="17"/>
      <c r="F4" s="17"/>
      <c r="G4" s="17"/>
      <c r="H4" s="17"/>
      <c r="I4" s="17"/>
      <c r="J4" s="17"/>
      <c r="K4" s="17"/>
    </row>
    <row r="5" spans="2:11">
      <c r="B5" s="17"/>
      <c r="C5" s="17"/>
      <c r="D5" s="17"/>
      <c r="E5" s="17"/>
      <c r="F5" s="17"/>
      <c r="G5" s="17"/>
      <c r="H5" s="17"/>
      <c r="I5" s="17"/>
      <c r="J5" s="17"/>
      <c r="K5" s="17"/>
    </row>
    <row r="6" spans="2:11">
      <c r="B6" s="17"/>
      <c r="C6" s="17"/>
      <c r="D6" s="17"/>
      <c r="E6" s="17"/>
      <c r="F6" s="17"/>
      <c r="G6" s="17"/>
      <c r="H6" s="17"/>
      <c r="I6" s="17"/>
      <c r="J6" s="17"/>
      <c r="K6" s="17"/>
    </row>
    <row r="7" spans="2:11">
      <c r="B7" s="17"/>
      <c r="C7" s="17"/>
      <c r="D7" s="17"/>
      <c r="E7" s="17"/>
      <c r="F7" s="17"/>
      <c r="G7" s="17"/>
      <c r="H7" s="17"/>
      <c r="I7" s="17"/>
      <c r="J7" s="17"/>
      <c r="K7" s="17"/>
    </row>
    <row r="8" spans="2:11">
      <c r="B8" s="17"/>
      <c r="C8" s="17"/>
      <c r="D8" s="17"/>
      <c r="E8" s="17"/>
      <c r="F8" s="17"/>
      <c r="G8" s="17"/>
      <c r="H8" s="17"/>
      <c r="I8" s="17"/>
      <c r="J8" s="17"/>
      <c r="K8" s="17"/>
    </row>
    <row r="9" spans="2:11">
      <c r="B9" s="17"/>
      <c r="C9" s="17"/>
      <c r="D9" s="17"/>
      <c r="E9" s="17"/>
      <c r="F9" s="17"/>
      <c r="G9" s="17"/>
      <c r="H9" s="17"/>
      <c r="I9" s="17"/>
      <c r="J9" s="17"/>
      <c r="K9" s="17"/>
    </row>
    <row r="10" spans="2:11">
      <c r="B10" s="17"/>
      <c r="C10" s="17"/>
      <c r="D10" s="17"/>
      <c r="E10" s="17"/>
      <c r="F10" s="17"/>
      <c r="G10" s="17"/>
      <c r="H10" s="17"/>
      <c r="I10" s="17"/>
      <c r="J10" s="17"/>
      <c r="K10" s="17"/>
    </row>
    <row r="11" spans="2:11" ht="24" customHeight="1">
      <c r="B11" s="17"/>
      <c r="C11" s="454" t="s">
        <v>292</v>
      </c>
      <c r="D11" s="455"/>
      <c r="E11" s="455"/>
      <c r="F11" s="455"/>
      <c r="G11" s="455"/>
      <c r="H11" s="455"/>
      <c r="I11" s="455"/>
      <c r="J11" s="456"/>
      <c r="K11" s="46"/>
    </row>
    <row r="12" spans="2:11" ht="12.75" customHeight="1">
      <c r="B12" s="17"/>
      <c r="C12" s="22"/>
      <c r="D12" s="22"/>
      <c r="E12" s="22"/>
      <c r="F12" s="22"/>
      <c r="G12" s="22"/>
      <c r="H12" s="22"/>
      <c r="I12" s="22"/>
      <c r="J12" s="22"/>
      <c r="K12" s="22"/>
    </row>
    <row r="13" spans="2:11" ht="12.75" customHeight="1">
      <c r="B13" s="17"/>
      <c r="C13" s="23"/>
      <c r="D13" s="23"/>
      <c r="E13" s="23"/>
      <c r="F13" s="23"/>
      <c r="G13" s="23"/>
      <c r="H13" s="23"/>
      <c r="I13" s="23"/>
      <c r="J13" s="23"/>
      <c r="K13" s="23"/>
    </row>
    <row r="14" spans="2:11" ht="23.1" customHeight="1">
      <c r="B14" s="17"/>
      <c r="C14" s="106"/>
      <c r="D14" s="47" t="s">
        <v>376</v>
      </c>
      <c r="E14" s="23"/>
      <c r="F14" s="23"/>
      <c r="G14" s="95" t="s">
        <v>465</v>
      </c>
      <c r="H14" s="378">
        <f>'4- Prix de revient '!G14</f>
        <v>0</v>
      </c>
      <c r="I14" s="94"/>
      <c r="J14" s="23"/>
      <c r="K14" s="23"/>
    </row>
    <row r="15" spans="2:11" ht="23.1" customHeight="1">
      <c r="B15" s="17"/>
      <c r="C15" s="24"/>
      <c r="D15" s="47" t="s">
        <v>378</v>
      </c>
      <c r="E15" s="23"/>
      <c r="F15" s="23"/>
      <c r="G15" s="23"/>
      <c r="H15" s="23"/>
      <c r="I15" s="23"/>
      <c r="J15" s="23"/>
      <c r="K15" s="25"/>
    </row>
    <row r="16" spans="2:11" ht="23.1" customHeight="1">
      <c r="B16" s="17"/>
      <c r="C16" s="251"/>
      <c r="D16" s="47" t="s">
        <v>515</v>
      </c>
      <c r="E16" s="23"/>
      <c r="F16" s="23"/>
      <c r="G16" s="23"/>
      <c r="H16" s="25"/>
      <c r="I16" s="17"/>
      <c r="J16" s="17"/>
      <c r="K16" s="17"/>
    </row>
    <row r="17" spans="2:15">
      <c r="B17" s="17"/>
      <c r="C17" s="23"/>
      <c r="D17" s="25"/>
      <c r="E17" s="23"/>
      <c r="F17" s="23"/>
      <c r="G17" s="23"/>
      <c r="H17" s="23"/>
      <c r="I17" s="23"/>
      <c r="J17" s="23"/>
      <c r="K17" s="25"/>
    </row>
    <row r="18" spans="2:15">
      <c r="B18" s="17"/>
      <c r="C18" s="23"/>
      <c r="D18" s="25"/>
      <c r="E18" s="23"/>
      <c r="F18" s="23"/>
      <c r="G18" s="23"/>
      <c r="H18" s="23"/>
      <c r="I18" s="23"/>
      <c r="J18" s="23"/>
      <c r="K18" s="25"/>
    </row>
    <row r="19" spans="2:15" ht="24.95" customHeight="1">
      <c r="B19" s="17"/>
      <c r="C19" s="89" t="s">
        <v>370</v>
      </c>
      <c r="D19" s="87"/>
      <c r="E19" s="87"/>
      <c r="F19" s="87"/>
      <c r="G19" s="87"/>
      <c r="H19" s="87"/>
      <c r="I19" s="87"/>
      <c r="J19" s="88"/>
      <c r="K19" s="25"/>
    </row>
    <row r="20" spans="2:15">
      <c r="B20" s="17"/>
      <c r="C20" s="23" t="s">
        <v>525</v>
      </c>
      <c r="D20" s="25"/>
      <c r="E20" s="23"/>
      <c r="F20" s="23"/>
      <c r="G20" s="23"/>
      <c r="H20" s="23"/>
      <c r="I20" s="23"/>
      <c r="J20" s="23"/>
      <c r="K20" s="25"/>
    </row>
    <row r="21" spans="2:15" ht="18" customHeight="1">
      <c r="B21" s="17"/>
      <c r="C21" s="433" t="s">
        <v>526</v>
      </c>
      <c r="D21" s="25"/>
      <c r="E21" s="25"/>
      <c r="F21" s="25"/>
      <c r="G21" s="25"/>
      <c r="H21" s="25"/>
      <c r="I21" s="25"/>
      <c r="J21" s="25"/>
      <c r="K21" s="25"/>
      <c r="L21" s="362"/>
    </row>
    <row r="22" spans="2:15" ht="18" customHeight="1">
      <c r="B22" s="17"/>
      <c r="C22" s="433" t="s">
        <v>527</v>
      </c>
      <c r="D22" s="25"/>
      <c r="E22" s="25"/>
      <c r="F22" s="25"/>
      <c r="G22" s="25"/>
      <c r="H22" s="25"/>
      <c r="I22" s="25"/>
      <c r="J22" s="25"/>
      <c r="K22" s="25"/>
      <c r="L22" s="362"/>
    </row>
    <row r="23" spans="2:15" ht="18" customHeight="1">
      <c r="B23" s="17"/>
      <c r="C23" s="433" t="s">
        <v>528</v>
      </c>
      <c r="D23" s="25"/>
      <c r="E23" s="25"/>
      <c r="F23" s="25"/>
      <c r="G23" s="25"/>
      <c r="H23" s="25"/>
      <c r="I23" s="25"/>
      <c r="J23" s="25"/>
      <c r="K23" s="25"/>
      <c r="L23" s="362"/>
    </row>
    <row r="24" spans="2:15" ht="23.1" customHeight="1">
      <c r="B24" s="17"/>
      <c r="C24" s="254" t="s">
        <v>464</v>
      </c>
      <c r="D24" s="255"/>
      <c r="E24" s="256"/>
      <c r="F24" s="256"/>
      <c r="G24" s="256"/>
      <c r="H24" s="256"/>
      <c r="I24" s="256"/>
      <c r="J24" s="256"/>
      <c r="K24" s="25"/>
    </row>
    <row r="25" spans="2:15" ht="56.1" customHeight="1">
      <c r="B25" s="17"/>
      <c r="C25" s="257"/>
      <c r="D25" s="258"/>
      <c r="E25" s="259" t="s">
        <v>457</v>
      </c>
      <c r="F25" s="260" t="s">
        <v>459</v>
      </c>
      <c r="G25" s="259" t="s">
        <v>458</v>
      </c>
      <c r="H25" s="260" t="s">
        <v>512</v>
      </c>
      <c r="I25" s="260" t="s">
        <v>470</v>
      </c>
      <c r="J25" s="260" t="s">
        <v>471</v>
      </c>
      <c r="K25" s="25"/>
    </row>
    <row r="26" spans="2:15" ht="21.95" customHeight="1">
      <c r="B26" s="17"/>
      <c r="C26" s="257"/>
      <c r="D26" s="258"/>
      <c r="E26" s="259"/>
      <c r="F26" s="259" t="s">
        <v>583</v>
      </c>
      <c r="G26" s="259" t="s">
        <v>581</v>
      </c>
      <c r="H26" s="259" t="s">
        <v>582</v>
      </c>
      <c r="I26" s="259" t="s">
        <v>460</v>
      </c>
      <c r="J26" s="259" t="s">
        <v>578</v>
      </c>
      <c r="K26" s="27"/>
      <c r="L26" s="366" t="s">
        <v>64</v>
      </c>
      <c r="M26" s="367"/>
      <c r="N26" s="367"/>
      <c r="O26" s="367"/>
    </row>
    <row r="27" spans="2:15" ht="21.95" customHeight="1">
      <c r="B27" s="17"/>
      <c r="C27" s="126" t="s">
        <v>449</v>
      </c>
      <c r="D27" s="150"/>
      <c r="E27" s="382"/>
      <c r="F27" s="383"/>
      <c r="G27" s="303">
        <f t="shared" ref="G27:G34" si="0">E27*F27</f>
        <v>0</v>
      </c>
      <c r="H27" s="390">
        <v>5</v>
      </c>
      <c r="I27" s="391">
        <v>2.13</v>
      </c>
      <c r="J27" s="293">
        <f>((G27*I27/100)/(1-(1/(1+(I27/100))^H27)))</f>
        <v>0</v>
      </c>
      <c r="K27" s="31"/>
    </row>
    <row r="28" spans="2:15" ht="21.95" customHeight="1">
      <c r="B28" s="17"/>
      <c r="C28" s="127" t="s">
        <v>448</v>
      </c>
      <c r="D28" s="152"/>
      <c r="E28" s="384"/>
      <c r="F28" s="385"/>
      <c r="G28" s="304">
        <f t="shared" si="0"/>
        <v>0</v>
      </c>
      <c r="H28" s="392">
        <v>5</v>
      </c>
      <c r="I28" s="393">
        <v>2.13</v>
      </c>
      <c r="J28" s="294">
        <f t="shared" ref="J28:J33" si="1">((G28*I28/100)/(1-(1/(1+(I28/100))^H28)))</f>
        <v>0</v>
      </c>
      <c r="K28" s="31"/>
    </row>
    <row r="29" spans="2:15" ht="21.95" customHeight="1">
      <c r="B29" s="17"/>
      <c r="C29" s="127" t="s">
        <v>62</v>
      </c>
      <c r="D29" s="152"/>
      <c r="E29" s="384"/>
      <c r="F29" s="385"/>
      <c r="G29" s="304">
        <f t="shared" si="0"/>
        <v>0</v>
      </c>
      <c r="H29" s="392">
        <v>5</v>
      </c>
      <c r="I29" s="393">
        <v>2.13</v>
      </c>
      <c r="J29" s="294">
        <f t="shared" si="1"/>
        <v>0</v>
      </c>
      <c r="K29" s="31"/>
      <c r="L29" s="361" t="s">
        <v>100</v>
      </c>
    </row>
    <row r="30" spans="2:15" ht="21.95" customHeight="1">
      <c r="B30" s="17"/>
      <c r="C30" s="127" t="s">
        <v>455</v>
      </c>
      <c r="D30" s="154"/>
      <c r="E30" s="384"/>
      <c r="F30" s="385"/>
      <c r="G30" s="304">
        <f t="shared" si="0"/>
        <v>0</v>
      </c>
      <c r="H30" s="392">
        <v>5</v>
      </c>
      <c r="I30" s="393">
        <v>2.13</v>
      </c>
      <c r="J30" s="294">
        <f t="shared" si="1"/>
        <v>0</v>
      </c>
      <c r="K30" s="29"/>
    </row>
    <row r="31" spans="2:15" ht="21.95" customHeight="1">
      <c r="B31" s="17"/>
      <c r="C31" s="127" t="s">
        <v>550</v>
      </c>
      <c r="D31" s="154"/>
      <c r="E31" s="384"/>
      <c r="F31" s="385"/>
      <c r="G31" s="304">
        <f t="shared" si="0"/>
        <v>0</v>
      </c>
      <c r="H31" s="392">
        <v>5</v>
      </c>
      <c r="I31" s="393">
        <v>2.13</v>
      </c>
      <c r="J31" s="294">
        <f t="shared" si="1"/>
        <v>0</v>
      </c>
      <c r="K31" s="29"/>
      <c r="L31" s="365"/>
    </row>
    <row r="32" spans="2:15" ht="21.95" customHeight="1">
      <c r="B32" s="17"/>
      <c r="C32" s="127" t="s">
        <v>63</v>
      </c>
      <c r="D32" s="154"/>
      <c r="E32" s="384"/>
      <c r="F32" s="385"/>
      <c r="G32" s="304">
        <f t="shared" si="0"/>
        <v>0</v>
      </c>
      <c r="H32" s="392">
        <v>5</v>
      </c>
      <c r="I32" s="393">
        <v>2.13</v>
      </c>
      <c r="J32" s="294">
        <f t="shared" si="1"/>
        <v>0</v>
      </c>
      <c r="K32" s="29"/>
      <c r="L32" s="361" t="s">
        <v>101</v>
      </c>
    </row>
    <row r="33" spans="2:12" ht="21.95" customHeight="1">
      <c r="B33" s="17"/>
      <c r="C33" s="127" t="s">
        <v>551</v>
      </c>
      <c r="D33" s="154"/>
      <c r="E33" s="384"/>
      <c r="F33" s="385"/>
      <c r="G33" s="304">
        <f t="shared" si="0"/>
        <v>0</v>
      </c>
      <c r="H33" s="392">
        <v>5</v>
      </c>
      <c r="I33" s="393">
        <v>2.13</v>
      </c>
      <c r="J33" s="294">
        <f t="shared" si="1"/>
        <v>0</v>
      </c>
      <c r="K33" s="29"/>
      <c r="L33" s="361" t="s">
        <v>102</v>
      </c>
    </row>
    <row r="34" spans="2:12" ht="21.95" customHeight="1">
      <c r="B34" s="17"/>
      <c r="C34" s="380" t="s">
        <v>434</v>
      </c>
      <c r="D34" s="381"/>
      <c r="E34" s="386"/>
      <c r="F34" s="387"/>
      <c r="G34" s="305">
        <f t="shared" si="0"/>
        <v>0</v>
      </c>
      <c r="H34" s="386"/>
      <c r="I34" s="394"/>
      <c r="J34" s="295">
        <f>IF(L34=TRUE,((G34*I34/100)/(1-(1/(1+(I34/100))^H34))),0)</f>
        <v>0</v>
      </c>
      <c r="K34" s="28"/>
      <c r="L34" s="363" t="b">
        <f>AND(G34&gt;0,H34&gt;0,I34&gt;0)</f>
        <v>0</v>
      </c>
    </row>
    <row r="35" spans="2:12" ht="23.1" customHeight="1">
      <c r="B35" s="17"/>
      <c r="C35" s="90" t="s">
        <v>405</v>
      </c>
      <c r="D35" s="91"/>
      <c r="E35" s="195"/>
      <c r="F35" s="306"/>
      <c r="G35" s="307">
        <f>SUM(G27:G34)</f>
        <v>0</v>
      </c>
      <c r="H35" s="195"/>
      <c r="I35" s="196"/>
      <c r="J35" s="308">
        <f>SUM(J27:J34)</f>
        <v>0</v>
      </c>
      <c r="K35" s="31"/>
    </row>
    <row r="36" spans="2:12" ht="18" customHeight="1">
      <c r="B36" s="17"/>
      <c r="C36" s="100"/>
      <c r="D36" s="100"/>
      <c r="E36" s="101"/>
      <c r="F36" s="101"/>
      <c r="G36" s="101"/>
      <c r="H36" s="101"/>
      <c r="I36" s="101"/>
      <c r="J36" s="101"/>
      <c r="K36" s="28"/>
    </row>
    <row r="37" spans="2:12" ht="23.1" customHeight="1">
      <c r="B37" s="17"/>
      <c r="C37" s="254" t="s">
        <v>123</v>
      </c>
      <c r="D37" s="255"/>
      <c r="E37" s="256"/>
      <c r="F37" s="256"/>
      <c r="G37" s="256"/>
      <c r="H37" s="256"/>
      <c r="I37" s="256"/>
      <c r="J37" s="256"/>
      <c r="K37" s="25"/>
    </row>
    <row r="38" spans="2:12" ht="56.1" customHeight="1">
      <c r="B38" s="17"/>
      <c r="C38" s="257"/>
      <c r="D38" s="258"/>
      <c r="E38" s="259" t="s">
        <v>457</v>
      </c>
      <c r="F38" s="260" t="s">
        <v>459</v>
      </c>
      <c r="G38" s="259" t="s">
        <v>458</v>
      </c>
      <c r="H38" s="260" t="s">
        <v>512</v>
      </c>
      <c r="I38" s="260" t="s">
        <v>470</v>
      </c>
      <c r="J38" s="260" t="s">
        <v>471</v>
      </c>
      <c r="K38" s="25"/>
    </row>
    <row r="39" spans="2:12" ht="21.75" customHeight="1">
      <c r="B39" s="17"/>
      <c r="C39" s="261"/>
      <c r="D39" s="258"/>
      <c r="E39" s="259"/>
      <c r="F39" s="259" t="s">
        <v>583</v>
      </c>
      <c r="G39" s="259" t="s">
        <v>581</v>
      </c>
      <c r="H39" s="259" t="s">
        <v>582</v>
      </c>
      <c r="I39" s="262" t="s">
        <v>460</v>
      </c>
      <c r="J39" s="259" t="s">
        <v>578</v>
      </c>
      <c r="K39" s="27"/>
    </row>
    <row r="40" spans="2:12" ht="21.95" customHeight="1">
      <c r="B40" s="17"/>
      <c r="C40" s="127" t="s">
        <v>18</v>
      </c>
      <c r="D40" s="150"/>
      <c r="E40" s="382"/>
      <c r="F40" s="388"/>
      <c r="G40" s="303">
        <f t="shared" ref="G40:G62" si="2">E40*F40</f>
        <v>0</v>
      </c>
      <c r="H40" s="390">
        <v>5</v>
      </c>
      <c r="I40" s="391">
        <v>2.13</v>
      </c>
      <c r="J40" s="297">
        <f>((G40*I40/100)/(1-(1/(1+(I40/100))^H40)))</f>
        <v>0</v>
      </c>
      <c r="K40" s="31"/>
    </row>
    <row r="41" spans="2:12" ht="21.95" customHeight="1">
      <c r="B41" s="17"/>
      <c r="C41" s="127" t="s">
        <v>553</v>
      </c>
      <c r="D41" s="152"/>
      <c r="E41" s="384"/>
      <c r="F41" s="371"/>
      <c r="G41" s="294">
        <f t="shared" si="2"/>
        <v>0</v>
      </c>
      <c r="H41" s="392">
        <v>5</v>
      </c>
      <c r="I41" s="393">
        <v>2.13</v>
      </c>
      <c r="J41" s="298">
        <f t="shared" ref="J41:J61" si="3">((G41*I41/100)/(1-(1/(1+(I41/100))^H41)))</f>
        <v>0</v>
      </c>
      <c r="K41" s="31"/>
      <c r="L41" s="361" t="s">
        <v>93</v>
      </c>
    </row>
    <row r="42" spans="2:12" ht="21.95" customHeight="1">
      <c r="B42" s="17"/>
      <c r="C42" s="127" t="s">
        <v>552</v>
      </c>
      <c r="D42" s="152"/>
      <c r="E42" s="384"/>
      <c r="F42" s="371"/>
      <c r="G42" s="294">
        <f t="shared" si="2"/>
        <v>0</v>
      </c>
      <c r="H42" s="392">
        <v>5</v>
      </c>
      <c r="I42" s="393">
        <v>2.13</v>
      </c>
      <c r="J42" s="298">
        <f t="shared" si="3"/>
        <v>0</v>
      </c>
      <c r="K42" s="31"/>
      <c r="L42" s="361" t="s">
        <v>98</v>
      </c>
    </row>
    <row r="43" spans="2:12" ht="21.95" customHeight="1">
      <c r="B43" s="17"/>
      <c r="C43" s="127" t="s">
        <v>450</v>
      </c>
      <c r="D43" s="152"/>
      <c r="E43" s="384"/>
      <c r="F43" s="371"/>
      <c r="G43" s="294">
        <f t="shared" si="2"/>
        <v>0</v>
      </c>
      <c r="H43" s="392">
        <v>5</v>
      </c>
      <c r="I43" s="393">
        <v>2.13</v>
      </c>
      <c r="J43" s="298">
        <f t="shared" si="3"/>
        <v>0</v>
      </c>
      <c r="K43" s="31"/>
      <c r="L43" s="361" t="s">
        <v>94</v>
      </c>
    </row>
    <row r="44" spans="2:12" ht="21.95" customHeight="1">
      <c r="B44" s="17"/>
      <c r="C44" s="127" t="s">
        <v>451</v>
      </c>
      <c r="D44" s="152"/>
      <c r="E44" s="384"/>
      <c r="F44" s="371"/>
      <c r="G44" s="294">
        <f t="shared" si="2"/>
        <v>0</v>
      </c>
      <c r="H44" s="392">
        <v>5</v>
      </c>
      <c r="I44" s="393">
        <v>2.13</v>
      </c>
      <c r="J44" s="298">
        <f t="shared" si="3"/>
        <v>0</v>
      </c>
      <c r="K44" s="31"/>
      <c r="L44" s="361" t="s">
        <v>95</v>
      </c>
    </row>
    <row r="45" spans="2:12" ht="21.95" customHeight="1">
      <c r="B45" s="17"/>
      <c r="C45" s="127" t="s">
        <v>452</v>
      </c>
      <c r="D45" s="152"/>
      <c r="E45" s="384"/>
      <c r="F45" s="371"/>
      <c r="G45" s="294">
        <f t="shared" si="2"/>
        <v>0</v>
      </c>
      <c r="H45" s="392">
        <v>5</v>
      </c>
      <c r="I45" s="393">
        <v>2.13</v>
      </c>
      <c r="J45" s="298">
        <f t="shared" si="3"/>
        <v>0</v>
      </c>
      <c r="K45" s="31"/>
      <c r="L45" s="361" t="s">
        <v>96</v>
      </c>
    </row>
    <row r="46" spans="2:12" ht="21.95" customHeight="1">
      <c r="B46" s="17"/>
      <c r="C46" s="127" t="s">
        <v>65</v>
      </c>
      <c r="D46" s="152"/>
      <c r="E46" s="384"/>
      <c r="F46" s="371"/>
      <c r="G46" s="294">
        <f t="shared" si="2"/>
        <v>0</v>
      </c>
      <c r="H46" s="392">
        <v>5</v>
      </c>
      <c r="I46" s="395">
        <v>2.13</v>
      </c>
      <c r="J46" s="298">
        <f t="shared" si="3"/>
        <v>0</v>
      </c>
      <c r="K46" s="31"/>
      <c r="L46" s="361" t="s">
        <v>97</v>
      </c>
    </row>
    <row r="47" spans="2:12" ht="21.95" customHeight="1">
      <c r="B47" s="17"/>
      <c r="C47" s="127" t="s">
        <v>519</v>
      </c>
      <c r="D47" s="152"/>
      <c r="E47" s="384"/>
      <c r="F47" s="371"/>
      <c r="G47" s="294">
        <f>E47*F47</f>
        <v>0</v>
      </c>
      <c r="H47" s="392">
        <v>5</v>
      </c>
      <c r="I47" s="393">
        <v>2.13</v>
      </c>
      <c r="J47" s="298">
        <f>((G47*I47/100)/(1-(1/(1+(I47/100))^H47)))</f>
        <v>0</v>
      </c>
      <c r="K47" s="31"/>
      <c r="L47" s="361" t="s">
        <v>118</v>
      </c>
    </row>
    <row r="48" spans="2:12" ht="21.95" customHeight="1">
      <c r="B48" s="17"/>
      <c r="C48" s="127" t="s">
        <v>66</v>
      </c>
      <c r="D48" s="152"/>
      <c r="E48" s="384"/>
      <c r="F48" s="371"/>
      <c r="G48" s="294">
        <f t="shared" si="2"/>
        <v>0</v>
      </c>
      <c r="H48" s="392">
        <v>1</v>
      </c>
      <c r="I48" s="393">
        <v>1</v>
      </c>
      <c r="J48" s="298">
        <f t="shared" si="3"/>
        <v>0</v>
      </c>
      <c r="K48" s="32"/>
      <c r="L48" s="361" t="s">
        <v>99</v>
      </c>
    </row>
    <row r="49" spans="2:12" ht="21.95" customHeight="1">
      <c r="B49" s="17"/>
      <c r="C49" s="127" t="s">
        <v>456</v>
      </c>
      <c r="D49" s="152"/>
      <c r="E49" s="384"/>
      <c r="F49" s="371"/>
      <c r="G49" s="294">
        <f>E49*F49</f>
        <v>0</v>
      </c>
      <c r="H49" s="392">
        <v>5</v>
      </c>
      <c r="I49" s="393">
        <v>2.13</v>
      </c>
      <c r="J49" s="298">
        <f>((G49*I49/100)/(1-(1/(1+(I49/100))^H49)))</f>
        <v>0</v>
      </c>
      <c r="K49" s="25"/>
      <c r="L49" s="361" t="s">
        <v>104</v>
      </c>
    </row>
    <row r="50" spans="2:12" ht="21.95" customHeight="1">
      <c r="B50" s="17"/>
      <c r="C50" s="127" t="s">
        <v>554</v>
      </c>
      <c r="D50" s="152"/>
      <c r="E50" s="384"/>
      <c r="F50" s="371"/>
      <c r="G50" s="294">
        <f t="shared" si="2"/>
        <v>0</v>
      </c>
      <c r="H50" s="392">
        <v>1</v>
      </c>
      <c r="I50" s="393">
        <v>1</v>
      </c>
      <c r="J50" s="298">
        <f t="shared" si="3"/>
        <v>0</v>
      </c>
      <c r="K50" s="25"/>
      <c r="L50" s="361" t="s">
        <v>103</v>
      </c>
    </row>
    <row r="51" spans="2:12" ht="21.95" customHeight="1">
      <c r="B51" s="17"/>
      <c r="C51" s="127" t="s">
        <v>453</v>
      </c>
      <c r="D51" s="152"/>
      <c r="E51" s="384"/>
      <c r="F51" s="371"/>
      <c r="G51" s="294">
        <f t="shared" si="2"/>
        <v>0</v>
      </c>
      <c r="H51" s="392">
        <v>5</v>
      </c>
      <c r="I51" s="393">
        <v>2.13</v>
      </c>
      <c r="J51" s="298">
        <f t="shared" si="3"/>
        <v>0</v>
      </c>
      <c r="K51" s="25"/>
      <c r="L51" s="361" t="s">
        <v>105</v>
      </c>
    </row>
    <row r="52" spans="2:12" ht="21.95" customHeight="1">
      <c r="B52" s="17"/>
      <c r="C52" s="127" t="s">
        <v>112</v>
      </c>
      <c r="D52" s="152"/>
      <c r="E52" s="384"/>
      <c r="F52" s="371"/>
      <c r="G52" s="294">
        <f t="shared" si="2"/>
        <v>0</v>
      </c>
      <c r="H52" s="396">
        <v>5</v>
      </c>
      <c r="I52" s="393">
        <v>2.13</v>
      </c>
      <c r="J52" s="298">
        <f t="shared" si="3"/>
        <v>0</v>
      </c>
      <c r="K52" s="25"/>
      <c r="L52" s="361" t="s">
        <v>113</v>
      </c>
    </row>
    <row r="53" spans="2:12" ht="21.95" customHeight="1">
      <c r="B53" s="17"/>
      <c r="C53" s="127" t="s">
        <v>110</v>
      </c>
      <c r="D53" s="154"/>
      <c r="E53" s="384"/>
      <c r="F53" s="371"/>
      <c r="G53" s="294">
        <f>E53*F53</f>
        <v>0</v>
      </c>
      <c r="H53" s="396">
        <v>5</v>
      </c>
      <c r="I53" s="393">
        <v>2.13</v>
      </c>
      <c r="J53" s="298">
        <f>((G53*I53/100)/(1-(1/(1+(I53/100))^H53)))</f>
        <v>0</v>
      </c>
      <c r="K53" s="25"/>
      <c r="L53" s="361" t="s">
        <v>114</v>
      </c>
    </row>
    <row r="54" spans="2:12" ht="21.95" customHeight="1">
      <c r="B54" s="17"/>
      <c r="C54" s="127" t="s">
        <v>107</v>
      </c>
      <c r="D54" s="154"/>
      <c r="E54" s="384"/>
      <c r="F54" s="371"/>
      <c r="G54" s="294">
        <f t="shared" si="2"/>
        <v>0</v>
      </c>
      <c r="H54" s="396">
        <v>5</v>
      </c>
      <c r="I54" s="393">
        <v>2.13</v>
      </c>
      <c r="J54" s="298">
        <f t="shared" si="3"/>
        <v>0</v>
      </c>
      <c r="K54" s="29"/>
      <c r="L54" s="361" t="s">
        <v>106</v>
      </c>
    </row>
    <row r="55" spans="2:12" ht="21.95" customHeight="1">
      <c r="B55" s="17"/>
      <c r="C55" s="127" t="s">
        <v>130</v>
      </c>
      <c r="D55" s="154"/>
      <c r="E55" s="384"/>
      <c r="F55" s="371"/>
      <c r="G55" s="294">
        <f>E55*F55</f>
        <v>0</v>
      </c>
      <c r="H55" s="396">
        <v>5</v>
      </c>
      <c r="I55" s="393">
        <v>2.13</v>
      </c>
      <c r="J55" s="298">
        <f>((G55*I55/100)/(1-(1/(1+(I55/100))^H55)))</f>
        <v>0</v>
      </c>
      <c r="K55" s="29"/>
      <c r="L55" s="361" t="s">
        <v>131</v>
      </c>
    </row>
    <row r="56" spans="2:12" ht="21.95" customHeight="1">
      <c r="B56" s="17"/>
      <c r="C56" s="127" t="s">
        <v>108</v>
      </c>
      <c r="D56" s="152"/>
      <c r="E56" s="384"/>
      <c r="F56" s="371"/>
      <c r="G56" s="294">
        <f t="shared" si="2"/>
        <v>0</v>
      </c>
      <c r="H56" s="396">
        <v>5</v>
      </c>
      <c r="I56" s="393">
        <v>2.13</v>
      </c>
      <c r="J56" s="298">
        <f t="shared" si="3"/>
        <v>0</v>
      </c>
      <c r="K56" s="28"/>
      <c r="L56" s="361" t="s">
        <v>109</v>
      </c>
    </row>
    <row r="57" spans="2:12" ht="21.95" customHeight="1">
      <c r="B57" s="17"/>
      <c r="C57" s="127" t="s">
        <v>454</v>
      </c>
      <c r="D57" s="154"/>
      <c r="E57" s="384"/>
      <c r="F57" s="371"/>
      <c r="G57" s="294">
        <f t="shared" si="2"/>
        <v>0</v>
      </c>
      <c r="H57" s="396">
        <v>5</v>
      </c>
      <c r="I57" s="393">
        <v>2.13</v>
      </c>
      <c r="J57" s="298">
        <f t="shared" si="3"/>
        <v>0</v>
      </c>
      <c r="K57" s="29"/>
      <c r="L57" s="361" t="s">
        <v>115</v>
      </c>
    </row>
    <row r="58" spans="2:12" ht="21.95" customHeight="1">
      <c r="B58" s="17"/>
      <c r="C58" s="127" t="s">
        <v>520</v>
      </c>
      <c r="D58" s="154"/>
      <c r="E58" s="384"/>
      <c r="F58" s="371"/>
      <c r="G58" s="294">
        <f t="shared" si="2"/>
        <v>0</v>
      </c>
      <c r="H58" s="396">
        <v>5</v>
      </c>
      <c r="I58" s="393">
        <v>2.13</v>
      </c>
      <c r="J58" s="298">
        <f t="shared" si="3"/>
        <v>0</v>
      </c>
      <c r="K58" s="29"/>
      <c r="L58" s="361" t="s">
        <v>116</v>
      </c>
    </row>
    <row r="59" spans="2:12" ht="21.95" customHeight="1">
      <c r="B59" s="17"/>
      <c r="C59" s="127" t="s">
        <v>117</v>
      </c>
      <c r="D59" s="154"/>
      <c r="E59" s="384"/>
      <c r="F59" s="371"/>
      <c r="G59" s="294">
        <f t="shared" si="2"/>
        <v>0</v>
      </c>
      <c r="H59" s="392">
        <v>5</v>
      </c>
      <c r="I59" s="393">
        <v>2.13</v>
      </c>
      <c r="J59" s="298">
        <f t="shared" si="3"/>
        <v>0</v>
      </c>
      <c r="K59" s="29"/>
      <c r="L59" s="361" t="s">
        <v>119</v>
      </c>
    </row>
    <row r="60" spans="2:12" ht="21.95" customHeight="1">
      <c r="B60" s="17"/>
      <c r="C60" s="127" t="s">
        <v>571</v>
      </c>
      <c r="D60" s="154"/>
      <c r="E60" s="384"/>
      <c r="F60" s="371"/>
      <c r="G60" s="294">
        <f t="shared" si="2"/>
        <v>0</v>
      </c>
      <c r="H60" s="396">
        <v>5</v>
      </c>
      <c r="I60" s="393">
        <v>2.13</v>
      </c>
      <c r="J60" s="298">
        <f t="shared" si="3"/>
        <v>0</v>
      </c>
      <c r="K60" s="29"/>
      <c r="L60" s="361" t="s">
        <v>120</v>
      </c>
    </row>
    <row r="61" spans="2:12" ht="21.95" customHeight="1">
      <c r="B61" s="17"/>
      <c r="C61" s="127" t="s">
        <v>555</v>
      </c>
      <c r="D61" s="154"/>
      <c r="E61" s="384"/>
      <c r="F61" s="371"/>
      <c r="G61" s="294">
        <f t="shared" si="2"/>
        <v>0</v>
      </c>
      <c r="H61" s="396">
        <v>5</v>
      </c>
      <c r="I61" s="393">
        <v>2.13</v>
      </c>
      <c r="J61" s="298">
        <f t="shared" si="3"/>
        <v>0</v>
      </c>
      <c r="K61" s="29"/>
      <c r="L61" s="361" t="s">
        <v>121</v>
      </c>
    </row>
    <row r="62" spans="2:12" ht="21.95" customHeight="1">
      <c r="B62" s="17"/>
      <c r="C62" s="380" t="s">
        <v>434</v>
      </c>
      <c r="D62" s="381"/>
      <c r="E62" s="386"/>
      <c r="F62" s="389"/>
      <c r="G62" s="294">
        <f t="shared" si="2"/>
        <v>0</v>
      </c>
      <c r="H62" s="397"/>
      <c r="I62" s="394"/>
      <c r="J62" s="298">
        <f>IF(L62=TRUE,((G62*I62/100)/(1-(1/(1+(I62/100))^H62))),0)</f>
        <v>0</v>
      </c>
      <c r="K62" s="28"/>
      <c r="L62" s="363" t="b">
        <f>AND(G62&gt;0,H62&gt;0,I62&gt;0)</f>
        <v>0</v>
      </c>
    </row>
    <row r="63" spans="2:12" ht="23.1" customHeight="1">
      <c r="B63" s="17"/>
      <c r="C63" s="90" t="s">
        <v>405</v>
      </c>
      <c r="D63" s="91"/>
      <c r="E63" s="102"/>
      <c r="F63" s="102"/>
      <c r="G63" s="296">
        <f>SUM(G40:G62)</f>
        <v>0</v>
      </c>
      <c r="H63" s="102"/>
      <c r="I63" s="103"/>
      <c r="J63" s="296">
        <f>MAX(SUM(J40:J62))</f>
        <v>0</v>
      </c>
      <c r="K63" s="31"/>
    </row>
    <row r="64" spans="2:12" ht="18" customHeight="1">
      <c r="B64" s="17"/>
      <c r="C64" s="159"/>
      <c r="D64" s="159"/>
      <c r="E64" s="160"/>
      <c r="F64" s="160"/>
      <c r="G64" s="160"/>
      <c r="H64" s="160"/>
      <c r="I64" s="160"/>
      <c r="J64" s="160"/>
      <c r="K64" s="28"/>
    </row>
    <row r="65" spans="2:12" ht="23.1" customHeight="1">
      <c r="B65" s="17"/>
      <c r="C65" s="467" t="s">
        <v>124</v>
      </c>
      <c r="D65" s="468"/>
      <c r="E65" s="256"/>
      <c r="F65" s="256"/>
      <c r="G65" s="256"/>
      <c r="H65" s="256"/>
      <c r="I65" s="256"/>
      <c r="J65" s="256"/>
      <c r="K65" s="25"/>
    </row>
    <row r="66" spans="2:12" ht="56.1" customHeight="1">
      <c r="B66" s="17"/>
      <c r="C66" s="469"/>
      <c r="D66" s="470"/>
      <c r="E66" s="259" t="s">
        <v>457</v>
      </c>
      <c r="F66" s="260" t="s">
        <v>459</v>
      </c>
      <c r="G66" s="259" t="s">
        <v>458</v>
      </c>
      <c r="H66" s="260" t="s">
        <v>512</v>
      </c>
      <c r="I66" s="260" t="s">
        <v>470</v>
      </c>
      <c r="J66" s="260" t="s">
        <v>471</v>
      </c>
      <c r="K66" s="25"/>
    </row>
    <row r="67" spans="2:12" ht="21.95" customHeight="1">
      <c r="B67" s="17"/>
      <c r="C67" s="257"/>
      <c r="D67" s="258"/>
      <c r="E67" s="259"/>
      <c r="F67" s="259" t="s">
        <v>585</v>
      </c>
      <c r="G67" s="259" t="s">
        <v>581</v>
      </c>
      <c r="H67" s="259" t="s">
        <v>582</v>
      </c>
      <c r="I67" s="259" t="s">
        <v>460</v>
      </c>
      <c r="J67" s="259" t="s">
        <v>578</v>
      </c>
      <c r="K67" s="27"/>
    </row>
    <row r="68" spans="2:12" ht="21.95" customHeight="1">
      <c r="B68" s="17"/>
      <c r="C68" s="126" t="s">
        <v>557</v>
      </c>
      <c r="D68" s="150"/>
      <c r="E68" s="382"/>
      <c r="F68" s="388"/>
      <c r="G68" s="293">
        <f t="shared" ref="G68:G76" si="4">E68*F68</f>
        <v>0</v>
      </c>
      <c r="H68" s="398">
        <v>5</v>
      </c>
      <c r="I68" s="391">
        <v>2.13</v>
      </c>
      <c r="J68" s="156">
        <f t="shared" ref="J68:J75" si="5">((G68*I68/100)/(1-(1/(1+(I68/100))^H68)))</f>
        <v>0</v>
      </c>
      <c r="K68" s="28"/>
    </row>
    <row r="69" spans="2:12" ht="21.95" customHeight="1">
      <c r="B69" s="17"/>
      <c r="C69" s="127" t="s">
        <v>556</v>
      </c>
      <c r="D69" s="152"/>
      <c r="E69" s="384"/>
      <c r="F69" s="371"/>
      <c r="G69" s="294">
        <f t="shared" si="4"/>
        <v>0</v>
      </c>
      <c r="H69" s="396">
        <v>5</v>
      </c>
      <c r="I69" s="393">
        <v>2.13</v>
      </c>
      <c r="J69" s="157">
        <f t="shared" si="5"/>
        <v>0</v>
      </c>
      <c r="K69" s="28"/>
      <c r="L69" s="361" t="s">
        <v>122</v>
      </c>
    </row>
    <row r="70" spans="2:12" ht="21.95" customHeight="1">
      <c r="B70" s="17"/>
      <c r="C70" s="127" t="s">
        <v>125</v>
      </c>
      <c r="D70" s="152"/>
      <c r="E70" s="384"/>
      <c r="F70" s="371"/>
      <c r="G70" s="294">
        <f t="shared" si="4"/>
        <v>0</v>
      </c>
      <c r="H70" s="396">
        <v>5</v>
      </c>
      <c r="I70" s="393">
        <v>2.13</v>
      </c>
      <c r="J70" s="157">
        <f t="shared" si="5"/>
        <v>0</v>
      </c>
      <c r="K70" s="28"/>
      <c r="L70" s="361" t="s">
        <v>126</v>
      </c>
    </row>
    <row r="71" spans="2:12" ht="21.95" customHeight="1">
      <c r="B71" s="17"/>
      <c r="C71" s="127" t="s">
        <v>558</v>
      </c>
      <c r="D71" s="152"/>
      <c r="E71" s="384"/>
      <c r="F71" s="371"/>
      <c r="G71" s="294">
        <f>E71*F71</f>
        <v>0</v>
      </c>
      <c r="H71" s="396">
        <v>5</v>
      </c>
      <c r="I71" s="393">
        <v>2.13</v>
      </c>
      <c r="J71" s="157">
        <f t="shared" si="5"/>
        <v>0</v>
      </c>
      <c r="K71" s="28"/>
      <c r="L71" s="361" t="s">
        <v>127</v>
      </c>
    </row>
    <row r="72" spans="2:12" ht="21.95" customHeight="1">
      <c r="B72" s="17"/>
      <c r="C72" s="127" t="s">
        <v>112</v>
      </c>
      <c r="D72" s="152"/>
      <c r="E72" s="384"/>
      <c r="F72" s="371"/>
      <c r="G72" s="294">
        <f>E72*F72</f>
        <v>0</v>
      </c>
      <c r="H72" s="396">
        <v>5</v>
      </c>
      <c r="I72" s="393">
        <v>2.13</v>
      </c>
      <c r="J72" s="298">
        <f t="shared" si="5"/>
        <v>0</v>
      </c>
      <c r="K72" s="33"/>
      <c r="L72" s="361" t="s">
        <v>530</v>
      </c>
    </row>
    <row r="73" spans="2:12" ht="21.95" customHeight="1">
      <c r="B73" s="17"/>
      <c r="C73" s="127" t="s">
        <v>110</v>
      </c>
      <c r="D73" s="154"/>
      <c r="E73" s="384"/>
      <c r="F73" s="371"/>
      <c r="G73" s="294">
        <f>E73*F73</f>
        <v>0</v>
      </c>
      <c r="H73" s="396">
        <v>5</v>
      </c>
      <c r="I73" s="393">
        <v>2.13</v>
      </c>
      <c r="J73" s="298">
        <f t="shared" si="5"/>
        <v>0</v>
      </c>
      <c r="K73" s="33"/>
      <c r="L73" s="361" t="s">
        <v>531</v>
      </c>
    </row>
    <row r="74" spans="2:12" ht="21.95" customHeight="1">
      <c r="B74" s="17"/>
      <c r="C74" s="161" t="s">
        <v>559</v>
      </c>
      <c r="D74" s="152"/>
      <c r="E74" s="384"/>
      <c r="F74" s="371"/>
      <c r="G74" s="294">
        <f t="shared" si="4"/>
        <v>0</v>
      </c>
      <c r="H74" s="396">
        <v>5</v>
      </c>
      <c r="I74" s="393">
        <v>2.13</v>
      </c>
      <c r="J74" s="157">
        <f t="shared" si="5"/>
        <v>0</v>
      </c>
      <c r="K74" s="33"/>
      <c r="L74" s="361" t="s">
        <v>129</v>
      </c>
    </row>
    <row r="75" spans="2:12" ht="21.95" customHeight="1">
      <c r="B75" s="17"/>
      <c r="C75" s="161" t="s">
        <v>372</v>
      </c>
      <c r="D75" s="152"/>
      <c r="E75" s="384"/>
      <c r="F75" s="371"/>
      <c r="G75" s="294">
        <f t="shared" si="4"/>
        <v>0</v>
      </c>
      <c r="H75" s="396">
        <v>5</v>
      </c>
      <c r="I75" s="393">
        <v>2.13</v>
      </c>
      <c r="J75" s="157">
        <f t="shared" si="5"/>
        <v>0</v>
      </c>
      <c r="K75" s="25"/>
      <c r="L75" s="361" t="s">
        <v>128</v>
      </c>
    </row>
    <row r="76" spans="2:12" ht="21.95" customHeight="1">
      <c r="B76" s="17"/>
      <c r="C76" s="380" t="s">
        <v>434</v>
      </c>
      <c r="D76" s="381"/>
      <c r="E76" s="386"/>
      <c r="F76" s="389"/>
      <c r="G76" s="294">
        <f t="shared" si="4"/>
        <v>0</v>
      </c>
      <c r="H76" s="397"/>
      <c r="I76" s="394"/>
      <c r="J76" s="158">
        <f>IF(L76=TRUE,((G76*I76/100)/(1-(1/(1+(I76/100))^H76))),0)</f>
        <v>0</v>
      </c>
      <c r="K76" s="25"/>
      <c r="L76" s="363" t="b">
        <f>AND(G76&gt;0,H76&gt;0,I76&gt;0)</f>
        <v>0</v>
      </c>
    </row>
    <row r="77" spans="2:12" ht="23.1" customHeight="1">
      <c r="B77" s="17"/>
      <c r="C77" s="90" t="s">
        <v>405</v>
      </c>
      <c r="D77" s="91"/>
      <c r="E77" s="102"/>
      <c r="F77" s="309"/>
      <c r="G77" s="296">
        <f>SUM(G68:G76)</f>
        <v>0</v>
      </c>
      <c r="H77" s="102"/>
      <c r="I77" s="103"/>
      <c r="J77" s="105">
        <f>SUM(J68:J76)</f>
        <v>0</v>
      </c>
      <c r="K77" s="31"/>
    </row>
    <row r="78" spans="2:12" ht="18" customHeight="1">
      <c r="B78" s="17"/>
      <c r="C78" s="162"/>
      <c r="D78" s="162"/>
      <c r="E78" s="162"/>
      <c r="F78" s="162"/>
      <c r="G78" s="162"/>
      <c r="H78" s="162"/>
      <c r="I78" s="162"/>
      <c r="J78" s="162"/>
      <c r="K78" s="29"/>
    </row>
    <row r="79" spans="2:12" ht="23.1" customHeight="1">
      <c r="B79" s="17"/>
      <c r="C79" s="254" t="s">
        <v>467</v>
      </c>
      <c r="D79" s="255"/>
      <c r="E79" s="256"/>
      <c r="F79" s="256"/>
      <c r="G79" s="256"/>
      <c r="H79" s="256"/>
      <c r="I79" s="256"/>
      <c r="J79" s="256"/>
      <c r="K79" s="25"/>
    </row>
    <row r="80" spans="2:12" ht="56.1" customHeight="1">
      <c r="B80" s="17"/>
      <c r="C80" s="257"/>
      <c r="D80" s="258"/>
      <c r="E80" s="259" t="s">
        <v>457</v>
      </c>
      <c r="F80" s="260" t="s">
        <v>459</v>
      </c>
      <c r="G80" s="259" t="s">
        <v>458</v>
      </c>
      <c r="H80" s="260" t="s">
        <v>512</v>
      </c>
      <c r="I80" s="260" t="s">
        <v>470</v>
      </c>
      <c r="J80" s="260" t="s">
        <v>471</v>
      </c>
      <c r="K80" s="25"/>
    </row>
    <row r="81" spans="2:12" ht="23.1" customHeight="1">
      <c r="B81" s="17"/>
      <c r="C81" s="257"/>
      <c r="D81" s="258"/>
      <c r="E81" s="259"/>
      <c r="F81" s="259" t="s">
        <v>583</v>
      </c>
      <c r="G81" s="259" t="s">
        <v>581</v>
      </c>
      <c r="H81" s="259" t="s">
        <v>584</v>
      </c>
      <c r="I81" s="259" t="s">
        <v>460</v>
      </c>
      <c r="J81" s="259" t="s">
        <v>578</v>
      </c>
      <c r="K81" s="27"/>
    </row>
    <row r="82" spans="2:12" ht="21.95" customHeight="1">
      <c r="B82" s="17"/>
      <c r="C82" s="126" t="s">
        <v>432</v>
      </c>
      <c r="D82" s="150"/>
      <c r="E82" s="382"/>
      <c r="F82" s="388"/>
      <c r="G82" s="293">
        <f t="shared" ref="G82:G91" si="6">E82*F82</f>
        <v>0</v>
      </c>
      <c r="H82" s="398">
        <v>5</v>
      </c>
      <c r="I82" s="402">
        <v>2.13</v>
      </c>
      <c r="J82" s="151">
        <f t="shared" ref="J82:J88" si="7">((G82*I82/100)/(1-(1/(1+(I82/100))^H82)))</f>
        <v>0</v>
      </c>
      <c r="K82" s="28"/>
    </row>
    <row r="83" spans="2:12" ht="21.95" customHeight="1">
      <c r="B83" s="17"/>
      <c r="C83" s="231" t="s">
        <v>406</v>
      </c>
      <c r="D83" s="232"/>
      <c r="E83" s="384"/>
      <c r="F83" s="371"/>
      <c r="G83" s="294">
        <f t="shared" si="6"/>
        <v>0</v>
      </c>
      <c r="H83" s="392">
        <v>5</v>
      </c>
      <c r="I83" s="403">
        <v>2.13</v>
      </c>
      <c r="J83" s="153">
        <f t="shared" si="7"/>
        <v>0</v>
      </c>
      <c r="K83" s="28"/>
    </row>
    <row r="84" spans="2:12" ht="21.95" customHeight="1">
      <c r="B84" s="17"/>
      <c r="C84" s="127" t="s">
        <v>560</v>
      </c>
      <c r="D84" s="152"/>
      <c r="E84" s="384"/>
      <c r="F84" s="385"/>
      <c r="G84" s="294">
        <f t="shared" si="6"/>
        <v>0</v>
      </c>
      <c r="H84" s="399">
        <v>5</v>
      </c>
      <c r="I84" s="400">
        <v>2.13</v>
      </c>
      <c r="J84" s="153">
        <f t="shared" si="7"/>
        <v>0</v>
      </c>
      <c r="K84" s="28"/>
    </row>
    <row r="85" spans="2:12" ht="21.95" customHeight="1">
      <c r="B85" s="17"/>
      <c r="C85" s="127" t="s">
        <v>407</v>
      </c>
      <c r="D85" s="152"/>
      <c r="E85" s="384"/>
      <c r="F85" s="385"/>
      <c r="G85" s="294">
        <f t="shared" si="6"/>
        <v>0</v>
      </c>
      <c r="H85" s="399">
        <v>5</v>
      </c>
      <c r="I85" s="400">
        <v>2.13</v>
      </c>
      <c r="J85" s="153">
        <f t="shared" si="7"/>
        <v>0</v>
      </c>
      <c r="K85" s="31"/>
      <c r="L85" s="361" t="s">
        <v>132</v>
      </c>
    </row>
    <row r="86" spans="2:12" ht="21.95" customHeight="1">
      <c r="B86" s="17"/>
      <c r="C86" s="127" t="s">
        <v>298</v>
      </c>
      <c r="D86" s="152"/>
      <c r="E86" s="384"/>
      <c r="F86" s="371"/>
      <c r="G86" s="294">
        <f>E86*F86</f>
        <v>0</v>
      </c>
      <c r="H86" s="396">
        <v>5</v>
      </c>
      <c r="I86" s="400">
        <v>2.13</v>
      </c>
      <c r="J86" s="153">
        <f>((G86*I86/100)/(1-(1/(1+(I86/100))^H86)))</f>
        <v>0</v>
      </c>
      <c r="K86" s="33"/>
      <c r="L86" s="361" t="s">
        <v>134</v>
      </c>
    </row>
    <row r="87" spans="2:12" ht="21.95" customHeight="1">
      <c r="B87" s="17"/>
      <c r="C87" s="127" t="s">
        <v>133</v>
      </c>
      <c r="D87" s="152"/>
      <c r="E87" s="384"/>
      <c r="F87" s="371"/>
      <c r="G87" s="294">
        <f>E87*F87</f>
        <v>0</v>
      </c>
      <c r="H87" s="396">
        <v>5</v>
      </c>
      <c r="I87" s="400">
        <v>2.13</v>
      </c>
      <c r="J87" s="153">
        <f>((G87*I87/100)/(1-(1/(1+(I87/100))^H87)))</f>
        <v>0</v>
      </c>
      <c r="K87" s="33"/>
      <c r="L87" s="361" t="s">
        <v>135</v>
      </c>
    </row>
    <row r="88" spans="2:12" ht="21.95" customHeight="1">
      <c r="B88" s="17"/>
      <c r="C88" s="127" t="s">
        <v>373</v>
      </c>
      <c r="D88" s="152"/>
      <c r="E88" s="384"/>
      <c r="F88" s="371"/>
      <c r="G88" s="294">
        <f t="shared" si="6"/>
        <v>0</v>
      </c>
      <c r="H88" s="396">
        <v>5</v>
      </c>
      <c r="I88" s="400">
        <v>2.13</v>
      </c>
      <c r="J88" s="153">
        <f t="shared" si="7"/>
        <v>0</v>
      </c>
      <c r="K88" s="33"/>
      <c r="L88" s="361" t="s">
        <v>136</v>
      </c>
    </row>
    <row r="89" spans="2:12" ht="21.95" customHeight="1">
      <c r="B89" s="17"/>
      <c r="C89" s="127" t="s">
        <v>137</v>
      </c>
      <c r="D89" s="152"/>
      <c r="E89" s="384"/>
      <c r="F89" s="371"/>
      <c r="G89" s="294">
        <f>E89*F89</f>
        <v>0</v>
      </c>
      <c r="H89" s="396">
        <v>5</v>
      </c>
      <c r="I89" s="400">
        <v>2.13</v>
      </c>
      <c r="J89" s="153">
        <f>((G89*I89/100)/(1-(1/(1+(I89/100))^H89)))</f>
        <v>0</v>
      </c>
      <c r="K89" s="33"/>
      <c r="L89" s="361" t="s">
        <v>139</v>
      </c>
    </row>
    <row r="90" spans="2:12" ht="21.95" customHeight="1">
      <c r="B90" s="17"/>
      <c r="C90" s="127" t="s">
        <v>138</v>
      </c>
      <c r="D90" s="152"/>
      <c r="E90" s="384"/>
      <c r="F90" s="371"/>
      <c r="G90" s="294">
        <f>E90*F90</f>
        <v>0</v>
      </c>
      <c r="H90" s="396">
        <v>5</v>
      </c>
      <c r="I90" s="400">
        <v>2.13</v>
      </c>
      <c r="J90" s="153">
        <f>((G90*I90/100)/(1-(1/(1+(I90/100))^H90)))</f>
        <v>0</v>
      </c>
      <c r="K90" s="33"/>
      <c r="L90" s="361" t="s">
        <v>67</v>
      </c>
    </row>
    <row r="91" spans="2:12" ht="21.95" customHeight="1">
      <c r="B91" s="17"/>
      <c r="C91" s="380" t="s">
        <v>434</v>
      </c>
      <c r="D91" s="381"/>
      <c r="E91" s="386"/>
      <c r="F91" s="389"/>
      <c r="G91" s="294">
        <f t="shared" si="6"/>
        <v>0</v>
      </c>
      <c r="H91" s="397"/>
      <c r="I91" s="401"/>
      <c r="J91" s="155">
        <f>IF(L91=TRUE,((G91*I91/100)/(1-(1/(1+(I91/100))^H91))),0)</f>
        <v>0</v>
      </c>
      <c r="K91" s="25"/>
      <c r="L91" s="363" t="b">
        <f>AND(G91&gt;0,H91&gt;0,I91&gt;0)</f>
        <v>0</v>
      </c>
    </row>
    <row r="92" spans="2:12" ht="23.1" customHeight="1">
      <c r="B92" s="17"/>
      <c r="C92" s="90" t="s">
        <v>405</v>
      </c>
      <c r="D92" s="91"/>
      <c r="E92" s="102"/>
      <c r="F92" s="309"/>
      <c r="G92" s="296">
        <f>SUM(G82:G91)</f>
        <v>0</v>
      </c>
      <c r="H92" s="102"/>
      <c r="I92" s="103"/>
      <c r="J92" s="105">
        <f>SUM(J82:J91)</f>
        <v>0</v>
      </c>
      <c r="K92" s="31"/>
    </row>
    <row r="93" spans="2:12" ht="18" customHeight="1">
      <c r="B93" s="17"/>
      <c r="C93" s="100"/>
      <c r="D93" s="100"/>
      <c r="E93" s="107"/>
      <c r="F93" s="107"/>
      <c r="G93" s="107"/>
      <c r="H93" s="107"/>
      <c r="I93" s="107"/>
      <c r="J93" s="107"/>
      <c r="K93" s="31"/>
    </row>
    <row r="94" spans="2:12" ht="18" customHeight="1">
      <c r="B94" s="17"/>
      <c r="C94" s="358" t="s">
        <v>529</v>
      </c>
      <c r="D94" s="17"/>
      <c r="E94" s="17"/>
      <c r="F94" s="17"/>
      <c r="G94" s="17"/>
      <c r="H94" s="17"/>
      <c r="I94" s="17"/>
      <c r="J94" s="17"/>
      <c r="K94" s="20"/>
      <c r="L94" s="364"/>
    </row>
    <row r="95" spans="2:12" ht="18" customHeight="1">
      <c r="B95" s="17"/>
      <c r="C95" s="358" t="s">
        <v>534</v>
      </c>
      <c r="D95" s="17"/>
      <c r="E95" s="17"/>
      <c r="F95" s="17"/>
      <c r="G95" s="17"/>
      <c r="H95" s="17"/>
      <c r="I95" s="17"/>
      <c r="J95" s="17"/>
      <c r="K95" s="20"/>
      <c r="L95" s="364"/>
    </row>
    <row r="96" spans="2:12" ht="18" customHeight="1">
      <c r="B96" s="17"/>
      <c r="C96" s="17"/>
      <c r="D96" s="17"/>
      <c r="E96" s="17"/>
      <c r="F96" s="17"/>
      <c r="G96" s="17"/>
      <c r="H96" s="17"/>
      <c r="I96" s="17"/>
      <c r="J96" s="17"/>
      <c r="K96" s="229">
        <v>5</v>
      </c>
      <c r="L96" s="364"/>
    </row>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sheetData>
  <sheetProtection password="8C8F" sheet="1" objects="1" scenarios="1"/>
  <customSheetViews>
    <customSheetView guid="{9E760481-82E0-45E1-B1DD-4C53E9E13B9A}" scale="75" fitToPage="1" showRuler="0" topLeftCell="A58">
      <selection activeCell="I69" sqref="I69:J74"/>
      <pageMargins left="0.1" right="0.5" top="0.5" bottom="0.5" header="0.5" footer="0.5"/>
      <printOptions horizontalCentered="1" verticalCentered="1"/>
      <pageSetup paperSize="9" scale="46" orientation="portrait" r:id="rId1"/>
      <headerFooter alignWithMargins="0"/>
    </customSheetView>
    <customSheetView guid="{D9B64530-8521-4A3B-8CA8-F4ADCE504BA5}" scale="75" fitToPage="1" showRuler="0" topLeftCell="A28">
      <selection activeCell="I69" sqref="I69:J74"/>
      <pageMargins left="0.1" right="0.5" top="0.5" bottom="0.5" header="0.5" footer="0.5"/>
      <printOptions horizontalCentered="1" verticalCentered="1"/>
      <pageSetup paperSize="9" scale="47" orientation="portrait" r:id="rId2"/>
      <headerFooter alignWithMargins="0"/>
    </customSheetView>
  </customSheetViews>
  <mergeCells count="2">
    <mergeCell ref="C11:J11"/>
    <mergeCell ref="C65:D66"/>
  </mergeCells>
  <phoneticPr fontId="0" type="noConversion"/>
  <printOptions horizontalCentered="1" verticalCentered="1"/>
  <pageMargins left="0.1" right="0.5" top="0.5" bottom="0.5" header="0.5" footer="0.5"/>
  <pageSetup paperSize="9" scale="37" orientation="portrait" r:id="rId3"/>
  <headerFooter alignWithMargins="0"/>
  <drawing r:id="rId4"/>
  <legacyDrawing r:id="rId5"/>
  <oleObjects>
    <oleObject progId="MSPhotoEd.3" shapeId="25620" r:id="rId6"/>
    <oleObject progId="MSPhotoEd.3" shapeId="25621" r:id="rId7"/>
  </oleObjects>
  <controls>
    <control shapeId="25601" r:id="rId8" name="CommandButton1"/>
  </controls>
</worksheet>
</file>

<file path=xl/worksheets/sheet6.xml><?xml version="1.0" encoding="utf-8"?>
<worksheet xmlns="http://schemas.openxmlformats.org/spreadsheetml/2006/main" xmlns:r="http://schemas.openxmlformats.org/officeDocument/2006/relationships">
  <sheetPr codeName="Feuil19">
    <pageSetUpPr fitToPage="1"/>
  </sheetPr>
  <dimension ref="B1:O83"/>
  <sheetViews>
    <sheetView zoomScale="65" zoomScaleNormal="75" zoomScaleSheetLayoutView="75" workbookViewId="0"/>
  </sheetViews>
  <sheetFormatPr baseColWidth="10" defaultRowHeight="12.75"/>
  <cols>
    <col min="1" max="1" width="3.7109375" style="18" customWidth="1"/>
    <col min="2" max="2" width="5.7109375" style="18" customWidth="1"/>
    <col min="3" max="3" width="15.7109375" style="18" customWidth="1"/>
    <col min="4" max="4" width="45" style="18" customWidth="1"/>
    <col min="5" max="5" width="13.7109375" style="18" customWidth="1"/>
    <col min="6" max="8" width="23.7109375" style="18" customWidth="1"/>
    <col min="9" max="9" width="15.7109375" style="18" customWidth="1"/>
    <col min="10" max="10" width="23.7109375" style="18" customWidth="1"/>
    <col min="11" max="11" width="5.7109375" style="18" customWidth="1"/>
    <col min="12" max="16384" width="11.42578125" style="18"/>
  </cols>
  <sheetData>
    <row r="1" spans="2:11" ht="15" customHeight="1"/>
    <row r="2" spans="2:11" ht="15" customHeight="1"/>
    <row r="3" spans="2:11" ht="15" customHeight="1"/>
    <row r="4" spans="2:11">
      <c r="B4" s="17"/>
      <c r="C4" s="17"/>
      <c r="D4" s="17"/>
      <c r="E4" s="17"/>
      <c r="F4" s="17"/>
      <c r="G4" s="17"/>
      <c r="H4" s="17"/>
      <c r="I4" s="17"/>
      <c r="J4" s="17"/>
      <c r="K4" s="17"/>
    </row>
    <row r="5" spans="2:11">
      <c r="B5" s="17"/>
      <c r="C5" s="17"/>
      <c r="D5" s="17"/>
      <c r="E5" s="17"/>
      <c r="F5" s="17"/>
      <c r="G5" s="17"/>
      <c r="H5" s="17"/>
      <c r="I5" s="17"/>
      <c r="J5" s="17"/>
      <c r="K5" s="17"/>
    </row>
    <row r="6" spans="2:11">
      <c r="B6" s="17"/>
      <c r="C6" s="17"/>
      <c r="D6" s="17"/>
      <c r="E6" s="17"/>
      <c r="F6" s="17"/>
      <c r="G6" s="17"/>
      <c r="H6" s="17"/>
      <c r="I6" s="17"/>
      <c r="J6" s="17"/>
      <c r="K6" s="17"/>
    </row>
    <row r="7" spans="2:11">
      <c r="B7" s="17"/>
      <c r="C7" s="17"/>
      <c r="D7" s="17"/>
      <c r="E7" s="17"/>
      <c r="F7" s="17"/>
      <c r="G7" s="17"/>
      <c r="H7" s="17"/>
      <c r="I7" s="17"/>
      <c r="J7" s="17"/>
      <c r="K7" s="17"/>
    </row>
    <row r="8" spans="2:11">
      <c r="B8" s="17"/>
      <c r="C8" s="17"/>
      <c r="D8" s="17"/>
      <c r="E8" s="17"/>
      <c r="F8" s="17"/>
      <c r="G8" s="17"/>
      <c r="H8" s="17"/>
      <c r="I8" s="17"/>
      <c r="J8" s="17"/>
      <c r="K8" s="17"/>
    </row>
    <row r="9" spans="2:11">
      <c r="B9" s="17"/>
      <c r="C9" s="17"/>
      <c r="D9" s="17"/>
      <c r="E9" s="17"/>
      <c r="F9" s="17"/>
      <c r="G9" s="17"/>
      <c r="H9" s="17"/>
      <c r="I9" s="17"/>
      <c r="J9" s="17"/>
      <c r="K9" s="17"/>
    </row>
    <row r="10" spans="2:11">
      <c r="B10" s="17"/>
      <c r="C10" s="17"/>
      <c r="D10" s="17"/>
      <c r="E10" s="17"/>
      <c r="F10" s="17"/>
      <c r="G10" s="17"/>
      <c r="H10" s="17"/>
      <c r="I10" s="17"/>
      <c r="J10" s="17"/>
      <c r="K10" s="17"/>
    </row>
    <row r="11" spans="2:11" ht="24" customHeight="1">
      <c r="B11" s="17"/>
      <c r="C11" s="454" t="s">
        <v>293</v>
      </c>
      <c r="D11" s="455"/>
      <c r="E11" s="455"/>
      <c r="F11" s="455"/>
      <c r="G11" s="455"/>
      <c r="H11" s="455"/>
      <c r="I11" s="455"/>
      <c r="J11" s="456"/>
      <c r="K11" s="46"/>
    </row>
    <row r="12" spans="2:11" ht="12.75" customHeight="1">
      <c r="B12" s="17"/>
      <c r="C12" s="22"/>
      <c r="D12" s="22"/>
      <c r="E12" s="22"/>
      <c r="F12" s="22"/>
      <c r="G12" s="22"/>
      <c r="H12" s="22"/>
      <c r="I12" s="22"/>
      <c r="J12" s="22"/>
      <c r="K12" s="22"/>
    </row>
    <row r="13" spans="2:11" ht="12.75" customHeight="1">
      <c r="B13" s="17"/>
      <c r="C13" s="23"/>
      <c r="D13" s="23"/>
      <c r="E13" s="23"/>
      <c r="F13" s="23"/>
      <c r="G13" s="23"/>
      <c r="H13" s="23"/>
      <c r="I13" s="23"/>
      <c r="J13" s="23"/>
      <c r="K13" s="23"/>
    </row>
    <row r="14" spans="2:11" ht="23.1" customHeight="1">
      <c r="B14" s="17"/>
      <c r="C14" s="163"/>
      <c r="D14" s="47" t="s">
        <v>376</v>
      </c>
      <c r="E14" s="149"/>
      <c r="F14" s="149"/>
      <c r="G14" s="95" t="s">
        <v>465</v>
      </c>
      <c r="H14" s="378">
        <f>'4- Prix de revient '!G14</f>
        <v>0</v>
      </c>
      <c r="I14" s="164"/>
      <c r="J14" s="149"/>
      <c r="K14" s="23"/>
    </row>
    <row r="15" spans="2:11" ht="23.1" customHeight="1">
      <c r="B15" s="17"/>
      <c r="C15" s="165"/>
      <c r="D15" s="47" t="s">
        <v>378</v>
      </c>
      <c r="E15" s="149"/>
      <c r="F15" s="149"/>
      <c r="G15" s="149"/>
      <c r="H15" s="149"/>
      <c r="I15" s="149"/>
      <c r="J15" s="149"/>
      <c r="K15" s="25"/>
    </row>
    <row r="16" spans="2:11" ht="23.1" customHeight="1">
      <c r="B16" s="17"/>
      <c r="C16" s="251"/>
      <c r="D16" s="47" t="s">
        <v>515</v>
      </c>
      <c r="E16" s="149"/>
      <c r="F16" s="149"/>
      <c r="G16" s="149"/>
      <c r="H16" s="149"/>
      <c r="I16" s="149"/>
      <c r="J16" s="149"/>
      <c r="K16" s="25"/>
    </row>
    <row r="17" spans="2:15" ht="16.5">
      <c r="B17" s="17"/>
      <c r="C17" s="23"/>
      <c r="D17" s="25"/>
      <c r="E17" s="23"/>
      <c r="F17" s="23"/>
      <c r="G17" s="23"/>
      <c r="H17" s="23"/>
      <c r="I17" s="23"/>
      <c r="J17" s="23"/>
      <c r="K17" s="25"/>
    </row>
    <row r="18" spans="2:15" ht="16.5">
      <c r="B18" s="17"/>
      <c r="C18" s="23"/>
      <c r="D18" s="25"/>
      <c r="E18" s="23"/>
      <c r="F18" s="23"/>
      <c r="G18" s="23"/>
      <c r="H18" s="23"/>
      <c r="I18" s="23"/>
      <c r="J18" s="23"/>
      <c r="K18" s="25"/>
    </row>
    <row r="19" spans="2:15" ht="24.95" customHeight="1">
      <c r="B19" s="17"/>
      <c r="C19" s="89" t="s">
        <v>371</v>
      </c>
      <c r="D19" s="87"/>
      <c r="E19" s="87"/>
      <c r="F19" s="87"/>
      <c r="G19" s="87"/>
      <c r="H19" s="87"/>
      <c r="I19" s="87"/>
      <c r="J19" s="88"/>
      <c r="K19" s="25"/>
    </row>
    <row r="20" spans="2:15" ht="16.5">
      <c r="B20" s="17"/>
      <c r="C20" s="23"/>
      <c r="D20" s="25"/>
      <c r="E20" s="23"/>
      <c r="F20" s="23"/>
      <c r="G20" s="23"/>
      <c r="H20" s="23"/>
      <c r="I20" s="23"/>
      <c r="J20" s="23"/>
      <c r="K20" s="25"/>
    </row>
    <row r="21" spans="2:15" ht="18" customHeight="1">
      <c r="B21" s="17"/>
      <c r="C21" s="32"/>
      <c r="D21" s="25"/>
      <c r="E21" s="25"/>
      <c r="F21" s="25"/>
      <c r="G21" s="25"/>
      <c r="H21" s="25"/>
      <c r="I21" s="25"/>
      <c r="J21" s="25"/>
      <c r="K21" s="25"/>
    </row>
    <row r="22" spans="2:15" ht="23.1" customHeight="1">
      <c r="B22" s="17"/>
      <c r="C22" s="467" t="s">
        <v>567</v>
      </c>
      <c r="D22" s="468"/>
      <c r="E22" s="256"/>
      <c r="F22" s="256"/>
      <c r="G22" s="256"/>
      <c r="H22" s="256"/>
      <c r="I22" s="256"/>
      <c r="J22" s="256"/>
      <c r="K22" s="25"/>
    </row>
    <row r="23" spans="2:15" ht="56.1" customHeight="1">
      <c r="B23" s="17"/>
      <c r="C23" s="469"/>
      <c r="D23" s="470"/>
      <c r="E23" s="259" t="s">
        <v>457</v>
      </c>
      <c r="F23" s="260" t="s">
        <v>459</v>
      </c>
      <c r="G23" s="259" t="s">
        <v>458</v>
      </c>
      <c r="H23" s="260" t="s">
        <v>512</v>
      </c>
      <c r="I23" s="260" t="s">
        <v>470</v>
      </c>
      <c r="J23" s="260" t="s">
        <v>471</v>
      </c>
      <c r="K23" s="25"/>
    </row>
    <row r="24" spans="2:15" ht="21.95" customHeight="1">
      <c r="B24" s="17"/>
      <c r="C24" s="264"/>
      <c r="D24" s="265"/>
      <c r="E24" s="262"/>
      <c r="F24" s="262" t="s">
        <v>583</v>
      </c>
      <c r="G24" s="262" t="s">
        <v>581</v>
      </c>
      <c r="H24" s="262" t="s">
        <v>582</v>
      </c>
      <c r="I24" s="262" t="s">
        <v>460</v>
      </c>
      <c r="J24" s="252" t="s">
        <v>578</v>
      </c>
      <c r="K24" s="27"/>
      <c r="L24" s="366" t="s">
        <v>64</v>
      </c>
      <c r="M24" s="367"/>
      <c r="N24" s="367"/>
      <c r="O24" s="367"/>
    </row>
    <row r="25" spans="2:15" ht="21.95" customHeight="1">
      <c r="B25" s="17"/>
      <c r="C25" s="126" t="s">
        <v>68</v>
      </c>
      <c r="D25" s="138"/>
      <c r="E25" s="382"/>
      <c r="F25" s="383"/>
      <c r="G25" s="293">
        <f t="shared" ref="G25:G43" si="0">E25*F25</f>
        <v>0</v>
      </c>
      <c r="H25" s="390">
        <v>5</v>
      </c>
      <c r="I25" s="407">
        <v>2.13</v>
      </c>
      <c r="J25" s="294">
        <f t="shared" ref="J25:J42" si="1">((G25*I25/100)/(1-(1/(1+(I25/100))^H25)))</f>
        <v>0</v>
      </c>
      <c r="K25" s="31"/>
      <c r="L25" s="361" t="s">
        <v>75</v>
      </c>
    </row>
    <row r="26" spans="2:15" ht="21.95" customHeight="1">
      <c r="B26" s="17"/>
      <c r="C26" s="127" t="s">
        <v>69</v>
      </c>
      <c r="D26" s="154"/>
      <c r="E26" s="384"/>
      <c r="F26" s="385"/>
      <c r="G26" s="294">
        <f t="shared" si="0"/>
        <v>0</v>
      </c>
      <c r="H26" s="392">
        <v>5</v>
      </c>
      <c r="I26" s="408">
        <v>2.13</v>
      </c>
      <c r="J26" s="294">
        <f t="shared" si="1"/>
        <v>0</v>
      </c>
      <c r="K26" s="31"/>
      <c r="L26" s="361" t="s">
        <v>70</v>
      </c>
    </row>
    <row r="27" spans="2:15" ht="21.95" customHeight="1">
      <c r="B27" s="17"/>
      <c r="C27" s="127" t="s">
        <v>562</v>
      </c>
      <c r="D27" s="154"/>
      <c r="E27" s="384"/>
      <c r="F27" s="385"/>
      <c r="G27" s="294">
        <f t="shared" si="0"/>
        <v>0</v>
      </c>
      <c r="H27" s="392">
        <v>5</v>
      </c>
      <c r="I27" s="408">
        <v>2.13</v>
      </c>
      <c r="J27" s="294">
        <f t="shared" si="1"/>
        <v>0</v>
      </c>
      <c r="K27" s="31"/>
      <c r="L27" s="361" t="s">
        <v>71</v>
      </c>
    </row>
    <row r="28" spans="2:15" ht="21.95" customHeight="1">
      <c r="B28" s="17"/>
      <c r="C28" s="127" t="s">
        <v>563</v>
      </c>
      <c r="D28" s="154"/>
      <c r="E28" s="384"/>
      <c r="F28" s="385"/>
      <c r="G28" s="294">
        <f t="shared" si="0"/>
        <v>0</v>
      </c>
      <c r="H28" s="392">
        <v>5</v>
      </c>
      <c r="I28" s="408">
        <v>2.13</v>
      </c>
      <c r="J28" s="294">
        <f t="shared" si="1"/>
        <v>0</v>
      </c>
      <c r="K28" s="31"/>
      <c r="L28" s="361" t="s">
        <v>72</v>
      </c>
    </row>
    <row r="29" spans="2:15" ht="21.95" customHeight="1">
      <c r="B29" s="17"/>
      <c r="C29" s="127" t="s">
        <v>564</v>
      </c>
      <c r="D29" s="154"/>
      <c r="E29" s="384"/>
      <c r="F29" s="385"/>
      <c r="G29" s="294">
        <f t="shared" si="0"/>
        <v>0</v>
      </c>
      <c r="H29" s="399">
        <v>1</v>
      </c>
      <c r="I29" s="393">
        <v>1</v>
      </c>
      <c r="J29" s="294">
        <f t="shared" si="1"/>
        <v>0</v>
      </c>
      <c r="K29" s="31"/>
      <c r="L29" s="361" t="s">
        <v>73</v>
      </c>
    </row>
    <row r="30" spans="2:15" ht="21.95" customHeight="1">
      <c r="B30" s="17"/>
      <c r="C30" s="127" t="s">
        <v>410</v>
      </c>
      <c r="D30" s="154"/>
      <c r="E30" s="384"/>
      <c r="F30" s="385"/>
      <c r="G30" s="294">
        <f t="shared" si="0"/>
        <v>0</v>
      </c>
      <c r="H30" s="399">
        <v>1</v>
      </c>
      <c r="I30" s="393">
        <v>1</v>
      </c>
      <c r="J30" s="294">
        <f t="shared" si="1"/>
        <v>0</v>
      </c>
      <c r="K30" s="31"/>
      <c r="L30" s="361" t="s">
        <v>74</v>
      </c>
    </row>
    <row r="31" spans="2:15" ht="21.95" customHeight="1">
      <c r="B31" s="17"/>
      <c r="C31" s="127" t="s">
        <v>76</v>
      </c>
      <c r="D31" s="154"/>
      <c r="E31" s="384"/>
      <c r="F31" s="385"/>
      <c r="G31" s="294">
        <f t="shared" si="0"/>
        <v>0</v>
      </c>
      <c r="H31" s="399">
        <v>1</v>
      </c>
      <c r="I31" s="393">
        <v>1</v>
      </c>
      <c r="J31" s="294">
        <f t="shared" si="1"/>
        <v>0</v>
      </c>
      <c r="K31" s="31"/>
      <c r="L31" s="361" t="s">
        <v>77</v>
      </c>
    </row>
    <row r="32" spans="2:15" ht="21.95" customHeight="1">
      <c r="B32" s="17"/>
      <c r="C32" s="380" t="s">
        <v>434</v>
      </c>
      <c r="D32" s="381"/>
      <c r="E32" s="386"/>
      <c r="F32" s="387"/>
      <c r="G32" s="295">
        <f t="shared" si="0"/>
        <v>0</v>
      </c>
      <c r="H32" s="386"/>
      <c r="I32" s="409"/>
      <c r="J32" s="295">
        <f>IF(L32=TRUE,((G32*I32/100)/(1-(1/(1+(I32/100))^H32))),0)</f>
        <v>0</v>
      </c>
      <c r="K32" s="31"/>
      <c r="L32" s="21" t="b">
        <f>AND(G32&gt;0,H32&gt;0,I32&gt;0)</f>
        <v>0</v>
      </c>
    </row>
    <row r="33" spans="2:12" ht="21.95" customHeight="1">
      <c r="B33" s="17"/>
      <c r="C33" s="127" t="s">
        <v>408</v>
      </c>
      <c r="D33" s="152"/>
      <c r="E33" s="384"/>
      <c r="F33" s="385"/>
      <c r="G33" s="294">
        <f t="shared" si="0"/>
        <v>0</v>
      </c>
      <c r="H33" s="392">
        <v>5</v>
      </c>
      <c r="I33" s="408">
        <v>2.13</v>
      </c>
      <c r="J33" s="294">
        <f t="shared" si="1"/>
        <v>0</v>
      </c>
      <c r="K33" s="31"/>
      <c r="L33" s="361" t="s">
        <v>78</v>
      </c>
    </row>
    <row r="34" spans="2:12" ht="21.95" customHeight="1">
      <c r="B34" s="17"/>
      <c r="C34" s="127" t="s">
        <v>85</v>
      </c>
      <c r="D34" s="152"/>
      <c r="E34" s="384"/>
      <c r="F34" s="385"/>
      <c r="G34" s="294">
        <f t="shared" si="0"/>
        <v>0</v>
      </c>
      <c r="H34" s="396">
        <v>5</v>
      </c>
      <c r="I34" s="393">
        <v>2.13</v>
      </c>
      <c r="J34" s="294">
        <f t="shared" si="1"/>
        <v>0</v>
      </c>
      <c r="K34" s="31"/>
      <c r="L34" s="361" t="s">
        <v>86</v>
      </c>
    </row>
    <row r="35" spans="2:12" ht="21.95" customHeight="1">
      <c r="B35" s="17"/>
      <c r="C35" s="127" t="s">
        <v>89</v>
      </c>
      <c r="D35" s="152"/>
      <c r="E35" s="384"/>
      <c r="F35" s="385"/>
      <c r="G35" s="294">
        <f t="shared" si="0"/>
        <v>0</v>
      </c>
      <c r="H35" s="392">
        <v>1</v>
      </c>
      <c r="I35" s="408">
        <v>1</v>
      </c>
      <c r="J35" s="294">
        <f t="shared" si="1"/>
        <v>0</v>
      </c>
      <c r="K35" s="31"/>
      <c r="L35" s="361" t="s">
        <v>90</v>
      </c>
    </row>
    <row r="36" spans="2:12" ht="21.95" customHeight="1">
      <c r="B36" s="17"/>
      <c r="C36" s="127" t="s">
        <v>409</v>
      </c>
      <c r="D36" s="152"/>
      <c r="E36" s="384"/>
      <c r="F36" s="385"/>
      <c r="G36" s="294">
        <f t="shared" si="0"/>
        <v>0</v>
      </c>
      <c r="H36" s="392">
        <v>1</v>
      </c>
      <c r="I36" s="408">
        <v>1</v>
      </c>
      <c r="J36" s="294">
        <f t="shared" si="1"/>
        <v>0</v>
      </c>
      <c r="K36" s="31"/>
      <c r="L36" s="361" t="s">
        <v>81</v>
      </c>
    </row>
    <row r="37" spans="2:12" ht="21.95" customHeight="1">
      <c r="B37" s="17"/>
      <c r="C37" s="127" t="s">
        <v>79</v>
      </c>
      <c r="D37" s="154"/>
      <c r="E37" s="384"/>
      <c r="F37" s="385"/>
      <c r="G37" s="294">
        <f t="shared" si="0"/>
        <v>0</v>
      </c>
      <c r="H37" s="392">
        <v>1</v>
      </c>
      <c r="I37" s="408">
        <v>1</v>
      </c>
      <c r="J37" s="294">
        <f t="shared" si="1"/>
        <v>0</v>
      </c>
      <c r="K37" s="29"/>
      <c r="L37" s="361" t="s">
        <v>80</v>
      </c>
    </row>
    <row r="38" spans="2:12" ht="21.95" customHeight="1">
      <c r="B38" s="17"/>
      <c r="C38" s="127" t="s">
        <v>83</v>
      </c>
      <c r="D38" s="154"/>
      <c r="E38" s="384"/>
      <c r="F38" s="385"/>
      <c r="G38" s="294">
        <f t="shared" si="0"/>
        <v>0</v>
      </c>
      <c r="H38" s="392">
        <v>5</v>
      </c>
      <c r="I38" s="408">
        <v>2.13</v>
      </c>
      <c r="J38" s="294">
        <f t="shared" si="1"/>
        <v>0</v>
      </c>
      <c r="K38" s="29"/>
      <c r="L38" s="361" t="s">
        <v>82</v>
      </c>
    </row>
    <row r="39" spans="2:12" ht="21.95" customHeight="1">
      <c r="B39" s="17"/>
      <c r="C39" s="127" t="s">
        <v>535</v>
      </c>
      <c r="D39" s="152"/>
      <c r="E39" s="384"/>
      <c r="F39" s="371"/>
      <c r="G39" s="294">
        <f t="shared" si="0"/>
        <v>0</v>
      </c>
      <c r="H39" s="392">
        <v>5</v>
      </c>
      <c r="I39" s="395">
        <v>2.13</v>
      </c>
      <c r="J39" s="294">
        <f t="shared" si="1"/>
        <v>0</v>
      </c>
      <c r="K39" s="31"/>
      <c r="L39" s="361" t="s">
        <v>84</v>
      </c>
    </row>
    <row r="40" spans="2:12" ht="21.95" customHeight="1">
      <c r="B40" s="17"/>
      <c r="C40" s="380" t="s">
        <v>434</v>
      </c>
      <c r="D40" s="381"/>
      <c r="E40" s="384"/>
      <c r="F40" s="371"/>
      <c r="G40" s="294">
        <f t="shared" si="0"/>
        <v>0</v>
      </c>
      <c r="H40" s="386"/>
      <c r="I40" s="410"/>
      <c r="J40" s="294">
        <f>IF(L40=TRUE,((G40*I40/100)/(1-(1/(1+(I40/100))^H40))),0)</f>
        <v>0</v>
      </c>
      <c r="K40" s="25"/>
      <c r="L40" s="21" t="b">
        <f>AND(G40&gt;0,H40&gt;0,I40&gt;0)</f>
        <v>0</v>
      </c>
    </row>
    <row r="41" spans="2:12" ht="21.95" customHeight="1">
      <c r="B41" s="17"/>
      <c r="C41" s="126" t="s">
        <v>565</v>
      </c>
      <c r="D41" s="150"/>
      <c r="E41" s="382"/>
      <c r="F41" s="388"/>
      <c r="G41" s="293">
        <f t="shared" si="0"/>
        <v>0</v>
      </c>
      <c r="H41" s="411">
        <v>1</v>
      </c>
      <c r="I41" s="391">
        <v>1</v>
      </c>
      <c r="J41" s="293">
        <f t="shared" si="1"/>
        <v>0</v>
      </c>
      <c r="K41" s="25"/>
      <c r="L41" s="361" t="s">
        <v>87</v>
      </c>
    </row>
    <row r="42" spans="2:12" ht="21.95" customHeight="1">
      <c r="B42" s="17"/>
      <c r="C42" s="127" t="s">
        <v>566</v>
      </c>
      <c r="D42" s="152"/>
      <c r="E42" s="384"/>
      <c r="F42" s="371"/>
      <c r="G42" s="294">
        <f t="shared" si="0"/>
        <v>0</v>
      </c>
      <c r="H42" s="399">
        <v>1</v>
      </c>
      <c r="I42" s="393">
        <v>1</v>
      </c>
      <c r="J42" s="294">
        <f t="shared" si="1"/>
        <v>0</v>
      </c>
      <c r="K42" s="25"/>
      <c r="L42" s="361" t="s">
        <v>88</v>
      </c>
    </row>
    <row r="43" spans="2:12" ht="21.95" customHeight="1">
      <c r="B43" s="17"/>
      <c r="C43" s="380" t="s">
        <v>434</v>
      </c>
      <c r="D43" s="381"/>
      <c r="E43" s="386"/>
      <c r="F43" s="389"/>
      <c r="G43" s="295">
        <f t="shared" si="0"/>
        <v>0</v>
      </c>
      <c r="H43" s="412"/>
      <c r="I43" s="410"/>
      <c r="J43" s="294">
        <f>IF(L43=TRUE,((G43*I43/100)/(1-(1/(1+(I43/100))^H43))),0)</f>
        <v>0</v>
      </c>
      <c r="K43" s="28"/>
      <c r="L43" s="21" t="b">
        <f>AND(G43&gt;0,H43&gt;0,I43&gt;0)</f>
        <v>0</v>
      </c>
    </row>
    <row r="44" spans="2:12" ht="23.1" customHeight="1">
      <c r="B44" s="17"/>
      <c r="C44" s="90" t="s">
        <v>405</v>
      </c>
      <c r="D44" s="91"/>
      <c r="E44" s="102"/>
      <c r="F44" s="102"/>
      <c r="G44" s="296">
        <f>SUM(G25:G43)</f>
        <v>0</v>
      </c>
      <c r="H44" s="102"/>
      <c r="I44" s="104"/>
      <c r="J44" s="296">
        <f>SUM(J25:J43)</f>
        <v>0</v>
      </c>
      <c r="K44" s="31"/>
    </row>
    <row r="45" spans="2:12" ht="18" customHeight="1">
      <c r="B45" s="17"/>
      <c r="C45" s="17"/>
      <c r="D45" s="17"/>
      <c r="E45" s="93"/>
      <c r="F45" s="93"/>
      <c r="G45" s="93"/>
      <c r="H45" s="93"/>
      <c r="I45" s="93"/>
      <c r="J45" s="93"/>
      <c r="K45" s="28"/>
    </row>
    <row r="46" spans="2:12" ht="23.1" customHeight="1">
      <c r="B46" s="17"/>
      <c r="C46" s="254" t="s">
        <v>568</v>
      </c>
      <c r="D46" s="255"/>
      <c r="E46" s="256"/>
      <c r="F46" s="256"/>
      <c r="G46" s="256"/>
      <c r="H46" s="256"/>
      <c r="I46" s="256"/>
      <c r="J46" s="256"/>
      <c r="K46" s="25"/>
    </row>
    <row r="47" spans="2:12" ht="56.1" customHeight="1">
      <c r="B47" s="17"/>
      <c r="C47" s="257"/>
      <c r="D47" s="258"/>
      <c r="E47" s="259" t="s">
        <v>457</v>
      </c>
      <c r="F47" s="260" t="s">
        <v>459</v>
      </c>
      <c r="G47" s="259" t="s">
        <v>458</v>
      </c>
      <c r="H47" s="260" t="s">
        <v>512</v>
      </c>
      <c r="I47" s="260" t="s">
        <v>470</v>
      </c>
      <c r="J47" s="260" t="s">
        <v>471</v>
      </c>
      <c r="K47" s="25"/>
    </row>
    <row r="48" spans="2:12" ht="21.95" customHeight="1">
      <c r="B48" s="17"/>
      <c r="C48" s="257"/>
      <c r="D48" s="258"/>
      <c r="E48" s="259"/>
      <c r="F48" s="262" t="s">
        <v>583</v>
      </c>
      <c r="G48" s="259" t="s">
        <v>581</v>
      </c>
      <c r="H48" s="259" t="s">
        <v>582</v>
      </c>
      <c r="I48" s="259" t="s">
        <v>460</v>
      </c>
      <c r="J48" s="252" t="s">
        <v>578</v>
      </c>
      <c r="K48" s="27"/>
    </row>
    <row r="49" spans="2:12" ht="21.95" customHeight="1">
      <c r="B49" s="17"/>
      <c r="C49" s="404" t="s">
        <v>434</v>
      </c>
      <c r="D49" s="405"/>
      <c r="E49" s="382"/>
      <c r="F49" s="388"/>
      <c r="G49" s="293">
        <f>E49*F49</f>
        <v>0</v>
      </c>
      <c r="H49" s="413"/>
      <c r="I49" s="414"/>
      <c r="J49" s="297">
        <f>IF(L49=TRUE,((G49*I49/100)/(1-(1/(1+(I49/100))^H49))),0)</f>
        <v>0</v>
      </c>
      <c r="K49" s="28"/>
      <c r="L49" s="21" t="b">
        <f>AND(G49&gt;0,H49&gt;0,I49&gt;0)</f>
        <v>0</v>
      </c>
    </row>
    <row r="50" spans="2:12" ht="21.95" customHeight="1">
      <c r="B50" s="17"/>
      <c r="C50" s="374" t="s">
        <v>434</v>
      </c>
      <c r="D50" s="406"/>
      <c r="E50" s="384"/>
      <c r="F50" s="371"/>
      <c r="G50" s="294">
        <f>E50*F50</f>
        <v>0</v>
      </c>
      <c r="H50" s="415"/>
      <c r="I50" s="370"/>
      <c r="J50" s="298">
        <f>IF(L50=TRUE,((G50*I50/100)/(1-(1/(1+(I50/100))^H50))),0)</f>
        <v>0</v>
      </c>
      <c r="K50" s="33"/>
      <c r="L50" s="21" t="b">
        <f>AND(G50&gt;0,H50&gt;0,I50&gt;0)</f>
        <v>0</v>
      </c>
    </row>
    <row r="51" spans="2:12" ht="21.95" customHeight="1">
      <c r="B51" s="17"/>
      <c r="C51" s="380" t="s">
        <v>434</v>
      </c>
      <c r="D51" s="381"/>
      <c r="E51" s="386"/>
      <c r="F51" s="389"/>
      <c r="G51" s="294">
        <f>E51*F51</f>
        <v>0</v>
      </c>
      <c r="H51" s="397"/>
      <c r="I51" s="394"/>
      <c r="J51" s="299">
        <f>IF(L51=TRUE,((G51*I51/100)/(1-(1/(1+(I51/100))^H51))),0)</f>
        <v>0</v>
      </c>
      <c r="K51" s="25"/>
      <c r="L51" s="21" t="b">
        <f>AND(G51&gt;0,H51&gt;0,I51&gt;0)</f>
        <v>0</v>
      </c>
    </row>
    <row r="52" spans="2:12" ht="23.1" customHeight="1">
      <c r="B52" s="17"/>
      <c r="C52" s="90" t="s">
        <v>405</v>
      </c>
      <c r="D52" s="91"/>
      <c r="E52" s="102"/>
      <c r="F52" s="102"/>
      <c r="G52" s="296">
        <f>SUM(G49:G51)</f>
        <v>0</v>
      </c>
      <c r="H52" s="102"/>
      <c r="I52" s="103"/>
      <c r="J52" s="300">
        <f>SUM(J49:J51)</f>
        <v>0</v>
      </c>
      <c r="K52" s="31"/>
    </row>
    <row r="53" spans="2:12" ht="23.1" customHeight="1">
      <c r="B53" s="17"/>
      <c r="C53" s="100"/>
      <c r="D53" s="100"/>
      <c r="E53" s="107"/>
      <c r="F53" s="107"/>
      <c r="G53" s="107"/>
      <c r="H53" s="107"/>
      <c r="I53" s="107"/>
      <c r="J53" s="107"/>
      <c r="K53" s="31"/>
    </row>
    <row r="54" spans="2:12" ht="23.1" customHeight="1">
      <c r="B54" s="17"/>
      <c r="C54" s="100"/>
      <c r="D54" s="100"/>
      <c r="E54" s="107"/>
      <c r="F54" s="107"/>
      <c r="G54" s="107"/>
      <c r="H54" s="107"/>
      <c r="I54" s="107"/>
      <c r="J54" s="107"/>
      <c r="K54" s="31"/>
    </row>
    <row r="55" spans="2:12" ht="36" customHeight="1">
      <c r="B55" s="17"/>
      <c r="C55" s="254" t="s">
        <v>569</v>
      </c>
      <c r="D55" s="266"/>
      <c r="E55" s="267"/>
      <c r="F55" s="266"/>
      <c r="G55" s="266"/>
      <c r="H55" s="266"/>
      <c r="I55" s="268"/>
      <c r="J55" s="269" t="s">
        <v>471</v>
      </c>
      <c r="K55" s="20"/>
    </row>
    <row r="56" spans="2:12" ht="21.95" customHeight="1">
      <c r="B56" s="17"/>
      <c r="C56" s="264"/>
      <c r="D56" s="265"/>
      <c r="E56" s="270"/>
      <c r="F56" s="270"/>
      <c r="G56" s="270"/>
      <c r="H56" s="270"/>
      <c r="I56" s="271"/>
      <c r="J56" s="252" t="s">
        <v>578</v>
      </c>
      <c r="K56" s="20"/>
    </row>
    <row r="57" spans="2:12" s="111" customFormat="1" ht="21.95" customHeight="1">
      <c r="B57" s="110"/>
      <c r="C57" s="281" t="s">
        <v>404</v>
      </c>
      <c r="D57" s="132"/>
      <c r="E57" s="236"/>
      <c r="F57" s="132"/>
      <c r="G57" s="132"/>
      <c r="H57" s="236"/>
      <c r="I57" s="237"/>
      <c r="J57" s="301">
        <f>'4- Prix de revient '!G55</f>
        <v>0</v>
      </c>
      <c r="K57" s="76"/>
    </row>
    <row r="58" spans="2:12" s="111" customFormat="1" ht="21.95" customHeight="1">
      <c r="B58" s="110"/>
      <c r="C58" s="282" t="s">
        <v>464</v>
      </c>
      <c r="D58" s="234"/>
      <c r="E58" s="148"/>
      <c r="F58" s="234"/>
      <c r="G58" s="234"/>
      <c r="H58" s="148"/>
      <c r="I58" s="238"/>
      <c r="J58" s="301">
        <f>'5- Prix de revient '!J35</f>
        <v>0</v>
      </c>
      <c r="K58" s="76"/>
    </row>
    <row r="59" spans="2:12" s="111" customFormat="1" ht="21.95" customHeight="1">
      <c r="B59" s="110"/>
      <c r="C59" s="282" t="s">
        <v>123</v>
      </c>
      <c r="D59" s="234"/>
      <c r="E59" s="148"/>
      <c r="F59" s="234"/>
      <c r="G59" s="234"/>
      <c r="H59" s="148"/>
      <c r="I59" s="238"/>
      <c r="J59" s="301">
        <f>'5- Prix de revient '!J63</f>
        <v>0</v>
      </c>
      <c r="K59" s="76"/>
    </row>
    <row r="60" spans="2:12" s="111" customFormat="1" ht="21.95" customHeight="1">
      <c r="B60" s="110"/>
      <c r="C60" s="283" t="s">
        <v>124</v>
      </c>
      <c r="D60" s="147"/>
      <c r="E60" s="233"/>
      <c r="F60" s="147"/>
      <c r="G60" s="147"/>
      <c r="H60" s="233"/>
      <c r="I60" s="239"/>
      <c r="J60" s="301">
        <f>'5- Prix de revient '!J77</f>
        <v>0</v>
      </c>
      <c r="K60" s="76"/>
    </row>
    <row r="61" spans="2:12" s="111" customFormat="1" ht="21.95" customHeight="1">
      <c r="B61" s="110"/>
      <c r="C61" s="283" t="s">
        <v>467</v>
      </c>
      <c r="D61" s="147"/>
      <c r="E61" s="233"/>
      <c r="F61" s="147"/>
      <c r="G61" s="147"/>
      <c r="H61" s="233"/>
      <c r="I61" s="239"/>
      <c r="J61" s="301">
        <f>'5- Prix de revient '!J92</f>
        <v>0</v>
      </c>
      <c r="K61" s="76"/>
    </row>
    <row r="62" spans="2:12" s="111" customFormat="1" ht="21.95" customHeight="1">
      <c r="B62" s="110"/>
      <c r="C62" s="283" t="s">
        <v>567</v>
      </c>
      <c r="D62" s="147"/>
      <c r="E62" s="148"/>
      <c r="F62" s="147"/>
      <c r="G62" s="147"/>
      <c r="H62" s="233"/>
      <c r="I62" s="240"/>
      <c r="J62" s="301">
        <f>J44</f>
        <v>0</v>
      </c>
      <c r="K62" s="76"/>
    </row>
    <row r="63" spans="2:12" s="111" customFormat="1" ht="21.95" customHeight="1">
      <c r="B63" s="110"/>
      <c r="C63" s="284" t="s">
        <v>568</v>
      </c>
      <c r="D63" s="235"/>
      <c r="E63" s="241"/>
      <c r="F63" s="242"/>
      <c r="G63" s="243"/>
      <c r="H63" s="243"/>
      <c r="I63" s="244"/>
      <c r="J63" s="302">
        <f>J52</f>
        <v>0</v>
      </c>
      <c r="K63" s="76"/>
    </row>
    <row r="64" spans="2:12" ht="23.1" customHeight="1">
      <c r="B64" s="17"/>
      <c r="C64" s="471" t="s">
        <v>405</v>
      </c>
      <c r="D64" s="472"/>
      <c r="E64" s="245"/>
      <c r="F64" s="246"/>
      <c r="G64" s="246"/>
      <c r="H64" s="247"/>
      <c r="I64" s="248"/>
      <c r="J64" s="302">
        <f>SUM(J57:J63)</f>
        <v>0</v>
      </c>
      <c r="K64" s="20"/>
    </row>
    <row r="65" spans="2:12" ht="18" customHeight="1">
      <c r="B65" s="17"/>
      <c r="C65" s="114"/>
      <c r="D65" s="114"/>
      <c r="E65" s="116"/>
      <c r="F65" s="147"/>
      <c r="G65" s="147"/>
      <c r="H65" s="148"/>
      <c r="I65" s="30"/>
      <c r="J65" s="20"/>
      <c r="K65" s="20"/>
    </row>
    <row r="66" spans="2:12" ht="18" customHeight="1">
      <c r="B66" s="17"/>
      <c r="C66" s="358" t="s">
        <v>532</v>
      </c>
      <c r="D66" s="197"/>
      <c r="E66" s="197"/>
      <c r="F66" s="197"/>
      <c r="G66" s="197"/>
      <c r="H66" s="197"/>
      <c r="I66" s="197"/>
      <c r="J66" s="197"/>
      <c r="K66" s="17"/>
    </row>
    <row r="67" spans="2:12" ht="18" customHeight="1">
      <c r="B67" s="17"/>
      <c r="C67" s="358" t="s">
        <v>533</v>
      </c>
      <c r="D67" s="100"/>
      <c r="E67" s="101"/>
      <c r="F67" s="101"/>
      <c r="G67" s="101"/>
      <c r="H67" s="101"/>
      <c r="I67" s="101"/>
      <c r="J67" s="101"/>
      <c r="K67" s="31"/>
    </row>
    <row r="68" spans="2:12" ht="18" customHeight="1">
      <c r="B68" s="17"/>
      <c r="C68" s="17"/>
      <c r="D68" s="17"/>
      <c r="E68" s="17"/>
      <c r="F68" s="17"/>
      <c r="G68" s="17"/>
      <c r="H68" s="17"/>
      <c r="I68" s="17"/>
      <c r="J68" s="17"/>
      <c r="K68" s="229">
        <v>6</v>
      </c>
      <c r="L68" s="85"/>
    </row>
    <row r="69" spans="2:12" ht="18" customHeight="1"/>
    <row r="70" spans="2:12" ht="18" customHeight="1"/>
    <row r="71" spans="2:12" ht="18" customHeight="1"/>
    <row r="72" spans="2:12" ht="18" customHeight="1"/>
    <row r="73" spans="2:12" ht="18" customHeight="1"/>
    <row r="74" spans="2:12" ht="18" customHeight="1"/>
    <row r="75" spans="2:12" ht="18" customHeight="1"/>
    <row r="76" spans="2:12" ht="18" customHeight="1"/>
    <row r="77" spans="2:12" ht="18" customHeight="1"/>
    <row r="78" spans="2:12" ht="18" customHeight="1"/>
    <row r="79" spans="2:12" ht="18" customHeight="1"/>
    <row r="80" spans="2:12" ht="18" customHeight="1"/>
    <row r="81" ht="18" customHeight="1"/>
    <row r="82" ht="18" customHeight="1"/>
    <row r="83" ht="18" customHeight="1"/>
  </sheetData>
  <sheetProtection password="8C8F" sheet="1" objects="1" scenarios="1"/>
  <customSheetViews>
    <customSheetView guid="{9E760481-82E0-45E1-B1DD-4C53E9E13B9A}" scale="75" fitToPage="1" showRuler="0" topLeftCell="A40">
      <selection activeCell="C65" sqref="C65:K65"/>
      <pageMargins left="0.1" right="0.5" top="0.5" bottom="0.5" header="0.5" footer="0.5"/>
      <printOptions horizontalCentered="1" verticalCentered="1"/>
      <pageSetup paperSize="9" scale="49" orientation="portrait" r:id="rId1"/>
      <headerFooter alignWithMargins="0"/>
    </customSheetView>
    <customSheetView guid="{D9B64530-8521-4A3B-8CA8-F4ADCE504BA5}" scale="75" fitToPage="1" showRuler="0">
      <selection activeCell="C65" sqref="C65:K65"/>
      <pageMargins left="0.1" right="0.5" top="0.5" bottom="0.5" header="0.5" footer="0.5"/>
      <printOptions horizontalCentered="1" verticalCentered="1"/>
      <pageSetup paperSize="9" scale="48" orientation="portrait" r:id="rId2"/>
      <headerFooter alignWithMargins="0"/>
    </customSheetView>
  </customSheetViews>
  <mergeCells count="3">
    <mergeCell ref="C11:J11"/>
    <mergeCell ref="C64:D64"/>
    <mergeCell ref="C22:D23"/>
  </mergeCells>
  <phoneticPr fontId="0" type="noConversion"/>
  <printOptions horizontalCentered="1" verticalCentered="1"/>
  <pageMargins left="0.1" right="0.5" top="0.5" bottom="0.5" header="0.5" footer="0.5"/>
  <pageSetup paperSize="9" scale="50" orientation="portrait" r:id="rId3"/>
  <headerFooter alignWithMargins="0"/>
  <drawing r:id="rId4"/>
  <legacyDrawing r:id="rId5"/>
  <oleObjects>
    <oleObject progId="MSPhotoEd.3" shapeId="26634" r:id="rId6"/>
    <oleObject progId="MSPhotoEd.3" shapeId="26635" r:id="rId7"/>
  </oleObjects>
  <controls>
    <control shapeId="26625" r:id="rId8" name="CommandButton1"/>
  </controls>
</worksheet>
</file>

<file path=xl/worksheets/sheet7.xml><?xml version="1.0" encoding="utf-8"?>
<worksheet xmlns="http://schemas.openxmlformats.org/spreadsheetml/2006/main" xmlns:r="http://schemas.openxmlformats.org/officeDocument/2006/relationships">
  <sheetPr codeName="Feuil12">
    <pageSetUpPr fitToPage="1"/>
  </sheetPr>
  <dimension ref="B1:K83"/>
  <sheetViews>
    <sheetView zoomScale="65" zoomScaleNormal="75" zoomScaleSheetLayoutView="75" workbookViewId="0"/>
  </sheetViews>
  <sheetFormatPr baseColWidth="10" defaultRowHeight="12.75"/>
  <cols>
    <col min="1" max="1" width="3.7109375" style="18" customWidth="1"/>
    <col min="2" max="2" width="5.7109375" style="18" customWidth="1"/>
    <col min="3" max="3" width="28.7109375" style="18" customWidth="1"/>
    <col min="4" max="4" width="29.140625" style="18" customWidth="1"/>
    <col min="5" max="5" width="25.7109375" style="18" customWidth="1"/>
    <col min="6" max="6" width="10.7109375" style="18" customWidth="1"/>
    <col min="7" max="7" width="28.7109375" style="18" customWidth="1"/>
    <col min="8" max="8" width="32.28515625" style="18" customWidth="1"/>
    <col min="9" max="9" width="25.7109375" style="18" customWidth="1"/>
    <col min="10" max="10" width="5.7109375" style="18" customWidth="1"/>
    <col min="11" max="16384" width="11.42578125" style="18"/>
  </cols>
  <sheetData>
    <row r="1" spans="2:10" ht="15" customHeight="1"/>
    <row r="2" spans="2:10" ht="15" customHeight="1"/>
    <row r="3" spans="2:10" ht="15" customHeight="1"/>
    <row r="4" spans="2:10">
      <c r="B4" s="17"/>
      <c r="C4" s="17"/>
      <c r="D4" s="17"/>
      <c r="E4" s="17"/>
      <c r="F4" s="17"/>
      <c r="G4" s="17"/>
      <c r="H4" s="17"/>
      <c r="I4" s="17"/>
      <c r="J4" s="17"/>
    </row>
    <row r="5" spans="2:10">
      <c r="B5" s="17"/>
      <c r="C5" s="17"/>
      <c r="D5" s="17"/>
      <c r="E5" s="17"/>
      <c r="F5" s="17"/>
      <c r="G5" s="17"/>
      <c r="H5" s="17"/>
      <c r="I5" s="17"/>
      <c r="J5" s="17"/>
    </row>
    <row r="6" spans="2:10">
      <c r="B6" s="17"/>
      <c r="C6" s="17"/>
      <c r="D6" s="17"/>
      <c r="E6" s="17"/>
      <c r="F6" s="17"/>
      <c r="G6" s="17"/>
      <c r="H6" s="17"/>
      <c r="I6" s="17"/>
      <c r="J6" s="17"/>
    </row>
    <row r="7" spans="2:10">
      <c r="B7" s="17"/>
      <c r="C7" s="17"/>
      <c r="D7" s="17"/>
      <c r="E7" s="17"/>
      <c r="F7" s="17"/>
      <c r="G7" s="17"/>
      <c r="H7" s="17"/>
      <c r="I7" s="17"/>
      <c r="J7" s="17"/>
    </row>
    <row r="8" spans="2:10">
      <c r="B8" s="17"/>
      <c r="C8" s="17"/>
      <c r="D8" s="17"/>
      <c r="E8" s="17"/>
      <c r="F8" s="17"/>
      <c r="G8" s="17"/>
      <c r="H8" s="17"/>
      <c r="I8" s="17"/>
      <c r="J8" s="17"/>
    </row>
    <row r="9" spans="2:10">
      <c r="B9" s="17"/>
      <c r="C9" s="17"/>
      <c r="D9" s="17"/>
      <c r="E9" s="17"/>
      <c r="F9" s="17"/>
      <c r="G9" s="17"/>
      <c r="H9" s="17"/>
      <c r="I9" s="17"/>
      <c r="J9" s="17"/>
    </row>
    <row r="10" spans="2:10">
      <c r="B10" s="17"/>
      <c r="C10" s="17"/>
      <c r="D10" s="17"/>
      <c r="E10" s="17"/>
      <c r="F10" s="17"/>
      <c r="G10" s="17"/>
      <c r="H10" s="17"/>
      <c r="I10" s="17"/>
      <c r="J10" s="17"/>
    </row>
    <row r="11" spans="2:10" ht="24" customHeight="1">
      <c r="B11" s="17"/>
      <c r="C11" s="454" t="s">
        <v>294</v>
      </c>
      <c r="D11" s="455"/>
      <c r="E11" s="455"/>
      <c r="F11" s="455"/>
      <c r="G11" s="455"/>
      <c r="H11" s="455"/>
      <c r="I11" s="456"/>
      <c r="J11" s="113"/>
    </row>
    <row r="12" spans="2:10" ht="12.75" customHeight="1">
      <c r="B12" s="17"/>
      <c r="C12" s="22"/>
      <c r="D12" s="22"/>
      <c r="E12" s="22"/>
      <c r="F12" s="22"/>
      <c r="G12" s="22"/>
      <c r="H12" s="22"/>
      <c r="I12" s="22"/>
      <c r="J12" s="22"/>
    </row>
    <row r="13" spans="2:10" ht="12.75" customHeight="1">
      <c r="B13" s="17"/>
      <c r="C13" s="23"/>
      <c r="D13" s="149"/>
      <c r="E13" s="149"/>
      <c r="F13" s="149"/>
      <c r="G13" s="149"/>
      <c r="H13" s="149"/>
      <c r="I13" s="149"/>
      <c r="J13" s="23"/>
    </row>
    <row r="14" spans="2:10" ht="20.100000000000001" customHeight="1">
      <c r="B14" s="17"/>
      <c r="C14" s="106"/>
      <c r="D14" s="47" t="s">
        <v>376</v>
      </c>
      <c r="E14" s="134"/>
      <c r="F14" s="134"/>
      <c r="G14" s="95" t="s">
        <v>465</v>
      </c>
      <c r="H14" s="379">
        <f>'4- Prix de revient '!G14</f>
        <v>0</v>
      </c>
      <c r="I14" s="134"/>
      <c r="J14" s="25"/>
    </row>
    <row r="15" spans="2:10" ht="20.100000000000001" customHeight="1">
      <c r="B15" s="17"/>
      <c r="C15" s="24"/>
      <c r="D15" s="47" t="s">
        <v>378</v>
      </c>
      <c r="E15" s="134"/>
      <c r="F15" s="134"/>
      <c r="G15" s="134"/>
      <c r="H15" s="134"/>
      <c r="I15" s="134"/>
      <c r="J15" s="25"/>
    </row>
    <row r="16" spans="2:10" ht="20.100000000000001" customHeight="1">
      <c r="B16" s="17"/>
      <c r="C16" s="251"/>
      <c r="D16" s="47" t="s">
        <v>515</v>
      </c>
      <c r="E16" s="134"/>
      <c r="F16" s="134"/>
      <c r="G16" s="134"/>
      <c r="H16" s="134"/>
      <c r="I16" s="134"/>
      <c r="J16" s="25"/>
    </row>
    <row r="17" spans="2:11" ht="18.75">
      <c r="B17" s="17"/>
      <c r="C17" s="23"/>
      <c r="D17" s="149"/>
      <c r="E17" s="134"/>
      <c r="F17" s="134"/>
      <c r="G17" s="149"/>
      <c r="H17" s="149"/>
      <c r="I17" s="134"/>
      <c r="J17" s="25"/>
    </row>
    <row r="18" spans="2:11" ht="16.5">
      <c r="B18" s="17"/>
      <c r="C18" s="23"/>
      <c r="D18" s="23"/>
      <c r="E18" s="25"/>
      <c r="F18" s="25"/>
      <c r="G18" s="23"/>
      <c r="H18" s="23"/>
      <c r="I18" s="25"/>
      <c r="J18" s="25"/>
    </row>
    <row r="19" spans="2:11" ht="24.95" customHeight="1">
      <c r="B19" s="17"/>
      <c r="C19" s="479" t="s">
        <v>445</v>
      </c>
      <c r="D19" s="480"/>
      <c r="E19" s="480"/>
      <c r="F19" s="480"/>
      <c r="G19" s="480" t="s">
        <v>445</v>
      </c>
      <c r="H19" s="480"/>
      <c r="I19" s="481"/>
      <c r="J19" s="25"/>
    </row>
    <row r="20" spans="2:11" ht="20.100000000000001" customHeight="1">
      <c r="B20" s="17"/>
      <c r="C20" s="249"/>
      <c r="D20" s="249"/>
      <c r="E20" s="25"/>
      <c r="F20" s="25"/>
      <c r="G20" s="250"/>
      <c r="H20" s="250"/>
      <c r="I20" s="36"/>
      <c r="J20" s="25"/>
    </row>
    <row r="21" spans="2:11" ht="36" customHeight="1">
      <c r="B21" s="17"/>
      <c r="C21" s="482" t="s">
        <v>413</v>
      </c>
      <c r="D21" s="495"/>
      <c r="E21" s="263" t="s">
        <v>471</v>
      </c>
      <c r="F21" s="133"/>
      <c r="G21" s="482" t="s">
        <v>413</v>
      </c>
      <c r="H21" s="495"/>
      <c r="I21" s="263" t="s">
        <v>471</v>
      </c>
      <c r="J21" s="112"/>
    </row>
    <row r="22" spans="2:11" ht="18" customHeight="1">
      <c r="B22" s="17"/>
      <c r="C22" s="257"/>
      <c r="D22" s="258"/>
      <c r="E22" s="252" t="s">
        <v>578</v>
      </c>
      <c r="F22" s="101"/>
      <c r="G22" s="264"/>
      <c r="H22" s="272"/>
      <c r="I22" s="252" t="s">
        <v>578</v>
      </c>
      <c r="J22" s="86"/>
    </row>
    <row r="23" spans="2:11" s="111" customFormat="1" ht="23.1" customHeight="1">
      <c r="B23" s="110"/>
      <c r="C23" s="126" t="s">
        <v>375</v>
      </c>
      <c r="D23" s="138"/>
      <c r="E23" s="416"/>
      <c r="F23" s="134"/>
      <c r="G23" s="142" t="s">
        <v>570</v>
      </c>
      <c r="H23" s="128"/>
      <c r="I23" s="371"/>
      <c r="J23" s="76"/>
      <c r="K23" s="18"/>
    </row>
    <row r="24" spans="2:11" s="111" customFormat="1" ht="23.1" customHeight="1">
      <c r="B24" s="110"/>
      <c r="C24" s="139" t="s">
        <v>472</v>
      </c>
      <c r="D24" s="140"/>
      <c r="E24" s="417"/>
      <c r="F24" s="141"/>
      <c r="G24" s="142" t="s">
        <v>483</v>
      </c>
      <c r="H24" s="125"/>
      <c r="I24" s="419"/>
      <c r="J24" s="108"/>
    </row>
    <row r="25" spans="2:11" s="111" customFormat="1" ht="23.1" customHeight="1">
      <c r="B25" s="110"/>
      <c r="C25" s="139" t="s">
        <v>473</v>
      </c>
      <c r="D25" s="140"/>
      <c r="E25" s="417"/>
      <c r="F25" s="141"/>
      <c r="G25" s="142" t="s">
        <v>484</v>
      </c>
      <c r="H25" s="125"/>
      <c r="I25" s="371"/>
      <c r="J25" s="108"/>
    </row>
    <row r="26" spans="2:11" s="111" customFormat="1" ht="23.1" customHeight="1">
      <c r="B26" s="110"/>
      <c r="C26" s="142" t="s">
        <v>474</v>
      </c>
      <c r="D26" s="143"/>
      <c r="E26" s="417"/>
      <c r="F26" s="144"/>
      <c r="G26" s="142" t="s">
        <v>412</v>
      </c>
      <c r="H26" s="128"/>
      <c r="I26" s="371"/>
      <c r="J26" s="109"/>
    </row>
    <row r="27" spans="2:11" s="111" customFormat="1" ht="23.1" customHeight="1">
      <c r="B27" s="110"/>
      <c r="C27" s="142" t="s">
        <v>475</v>
      </c>
      <c r="D27" s="143"/>
      <c r="E27" s="417"/>
      <c r="F27" s="144"/>
      <c r="G27" s="374" t="s">
        <v>434</v>
      </c>
      <c r="H27" s="420"/>
      <c r="I27" s="371"/>
      <c r="J27" s="109"/>
    </row>
    <row r="28" spans="2:11" s="111" customFormat="1" ht="23.1" customHeight="1">
      <c r="B28" s="110"/>
      <c r="C28" s="142" t="s">
        <v>411</v>
      </c>
      <c r="D28" s="143"/>
      <c r="E28" s="417"/>
      <c r="F28" s="144"/>
      <c r="G28" s="374" t="s">
        <v>434</v>
      </c>
      <c r="H28" s="420"/>
      <c r="I28" s="371"/>
      <c r="J28" s="109"/>
    </row>
    <row r="29" spans="2:11" s="111" customFormat="1" ht="23.1" customHeight="1">
      <c r="B29" s="110"/>
      <c r="C29" s="146" t="s">
        <v>589</v>
      </c>
      <c r="D29" s="277"/>
      <c r="E29" s="418"/>
      <c r="F29" s="144"/>
      <c r="G29" s="374" t="s">
        <v>434</v>
      </c>
      <c r="H29" s="420"/>
      <c r="I29" s="371"/>
      <c r="J29" s="109"/>
    </row>
    <row r="30" spans="2:11" s="111" customFormat="1" ht="23.1" customHeight="1">
      <c r="B30" s="110"/>
      <c r="C30" s="147"/>
      <c r="D30" s="147"/>
      <c r="E30" s="233"/>
      <c r="F30" s="144"/>
      <c r="G30" s="471" t="s">
        <v>405</v>
      </c>
      <c r="H30" s="491"/>
      <c r="I30" s="290">
        <f>SUM(E23:E29)+SUM(I23:I29)</f>
        <v>0</v>
      </c>
      <c r="J30" s="109"/>
    </row>
    <row r="31" spans="2:11" ht="20.100000000000001" customHeight="1">
      <c r="B31" s="17"/>
      <c r="C31" s="81"/>
      <c r="D31" s="81"/>
      <c r="E31" s="83"/>
      <c r="F31" s="30"/>
      <c r="G31" s="81"/>
      <c r="H31" s="81"/>
      <c r="I31" s="83"/>
      <c r="J31" s="30"/>
    </row>
    <row r="32" spans="2:11" ht="20.100000000000001" customHeight="1">
      <c r="B32" s="17"/>
      <c r="C32" s="81"/>
      <c r="D32" s="81"/>
      <c r="E32" s="83"/>
      <c r="F32" s="30"/>
      <c r="G32" s="81"/>
      <c r="H32" s="81"/>
      <c r="I32" s="83"/>
      <c r="J32" s="30"/>
    </row>
    <row r="33" spans="2:10" ht="24.95" customHeight="1">
      <c r="B33" s="17"/>
      <c r="C33" s="479" t="s">
        <v>487</v>
      </c>
      <c r="D33" s="480"/>
      <c r="E33" s="480"/>
      <c r="F33" s="480"/>
      <c r="G33" s="480"/>
      <c r="H33" s="480"/>
      <c r="I33" s="481"/>
      <c r="J33" s="25"/>
    </row>
    <row r="34" spans="2:10" ht="20.100000000000001" customHeight="1">
      <c r="B34" s="17"/>
      <c r="C34" s="81"/>
      <c r="D34" s="81"/>
      <c r="E34" s="25"/>
      <c r="F34" s="25"/>
      <c r="G34" s="81"/>
      <c r="H34" s="81"/>
      <c r="I34" s="25"/>
      <c r="J34" s="25"/>
    </row>
    <row r="35" spans="2:10" ht="36" customHeight="1">
      <c r="B35" s="17"/>
      <c r="C35" s="482" t="s">
        <v>413</v>
      </c>
      <c r="D35" s="495"/>
      <c r="E35" s="263" t="s">
        <v>471</v>
      </c>
      <c r="F35" s="133"/>
      <c r="G35" s="482" t="s">
        <v>413</v>
      </c>
      <c r="H35" s="495"/>
      <c r="I35" s="263" t="s">
        <v>471</v>
      </c>
      <c r="J35" s="112"/>
    </row>
    <row r="36" spans="2:10" ht="18" customHeight="1">
      <c r="B36" s="17"/>
      <c r="C36" s="257"/>
      <c r="D36" s="258"/>
      <c r="E36" s="252" t="s">
        <v>578</v>
      </c>
      <c r="F36" s="101"/>
      <c r="G36" s="264"/>
      <c r="H36" s="272"/>
      <c r="I36" s="252" t="s">
        <v>578</v>
      </c>
      <c r="J36" s="86"/>
    </row>
    <row r="37" spans="2:10" ht="23.1" customHeight="1">
      <c r="B37" s="17"/>
      <c r="C37" s="126" t="s">
        <v>420</v>
      </c>
      <c r="D37" s="132"/>
      <c r="E37" s="416"/>
      <c r="F37" s="101"/>
      <c r="G37" s="127" t="s">
        <v>588</v>
      </c>
      <c r="H37" s="128"/>
      <c r="I37" s="371"/>
      <c r="J37" s="86"/>
    </row>
    <row r="38" spans="2:10" ht="23.1" customHeight="1">
      <c r="B38" s="17"/>
      <c r="C38" s="127" t="s">
        <v>379</v>
      </c>
      <c r="D38" s="128"/>
      <c r="E38" s="371"/>
      <c r="F38" s="134"/>
      <c r="G38" s="127" t="s">
        <v>469</v>
      </c>
      <c r="H38" s="125"/>
      <c r="I38" s="419"/>
      <c r="J38" s="25"/>
    </row>
    <row r="39" spans="2:10" ht="23.1" customHeight="1">
      <c r="B39" s="17"/>
      <c r="C39" s="127" t="s">
        <v>419</v>
      </c>
      <c r="D39" s="128"/>
      <c r="E39" s="371"/>
      <c r="F39" s="134"/>
      <c r="G39" s="127" t="s">
        <v>53</v>
      </c>
      <c r="H39" s="125"/>
      <c r="I39" s="371"/>
      <c r="J39" s="25"/>
    </row>
    <row r="40" spans="2:10" ht="23.1" customHeight="1">
      <c r="B40" s="17"/>
      <c r="C40" s="127" t="s">
        <v>377</v>
      </c>
      <c r="D40" s="128"/>
      <c r="E40" s="371"/>
      <c r="F40" s="134"/>
      <c r="G40" s="127" t="s">
        <v>54</v>
      </c>
      <c r="H40" s="128"/>
      <c r="I40" s="371"/>
      <c r="J40" s="25"/>
    </row>
    <row r="41" spans="2:10" ht="23.1" customHeight="1">
      <c r="B41" s="17"/>
      <c r="C41" s="127" t="s">
        <v>416</v>
      </c>
      <c r="D41" s="100"/>
      <c r="E41" s="371"/>
      <c r="F41" s="134"/>
      <c r="G41" s="127" t="s">
        <v>422</v>
      </c>
      <c r="H41" s="128"/>
      <c r="I41" s="371"/>
      <c r="J41" s="25"/>
    </row>
    <row r="42" spans="2:10" ht="23.1" customHeight="1">
      <c r="B42" s="17"/>
      <c r="C42" s="127" t="s">
        <v>414</v>
      </c>
      <c r="D42" s="128"/>
      <c r="E42" s="371"/>
      <c r="F42" s="134"/>
      <c r="G42" s="127" t="s">
        <v>51</v>
      </c>
      <c r="H42" s="128"/>
      <c r="I42" s="371"/>
      <c r="J42" s="25"/>
    </row>
    <row r="43" spans="2:10" ht="23.1" customHeight="1">
      <c r="B43" s="17"/>
      <c r="C43" s="127" t="s">
        <v>468</v>
      </c>
      <c r="D43" s="128"/>
      <c r="E43" s="371"/>
      <c r="F43" s="134"/>
      <c r="G43" s="127" t="s">
        <v>423</v>
      </c>
      <c r="H43" s="368"/>
      <c r="I43" s="371"/>
      <c r="J43" s="25"/>
    </row>
    <row r="44" spans="2:10" ht="23.1" customHeight="1">
      <c r="B44" s="17"/>
      <c r="C44" s="127" t="s">
        <v>415</v>
      </c>
      <c r="D44" s="128"/>
      <c r="E44" s="371"/>
      <c r="F44" s="134"/>
      <c r="G44" s="431" t="s">
        <v>52</v>
      </c>
      <c r="H44" s="368"/>
      <c r="I44" s="371"/>
      <c r="J44" s="25"/>
    </row>
    <row r="45" spans="2:10" ht="23.1" customHeight="1">
      <c r="B45" s="17"/>
      <c r="C45" s="127" t="s">
        <v>417</v>
      </c>
      <c r="D45" s="128"/>
      <c r="E45" s="371"/>
      <c r="F45" s="134"/>
      <c r="G45" s="374" t="s">
        <v>434</v>
      </c>
      <c r="H45" s="420"/>
      <c r="I45" s="371"/>
      <c r="J45" s="25"/>
    </row>
    <row r="46" spans="2:10" ht="23.1" customHeight="1">
      <c r="B46" s="17"/>
      <c r="C46" s="127" t="s">
        <v>421</v>
      </c>
      <c r="D46" s="128"/>
      <c r="E46" s="371"/>
      <c r="F46" s="134"/>
      <c r="G46" s="374" t="s">
        <v>434</v>
      </c>
      <c r="H46" s="420"/>
      <c r="I46" s="371"/>
      <c r="J46" s="25"/>
    </row>
    <row r="47" spans="2:10" ht="23.1" customHeight="1">
      <c r="B47" s="17"/>
      <c r="C47" s="135" t="s">
        <v>418</v>
      </c>
      <c r="D47" s="136"/>
      <c r="E47" s="389"/>
      <c r="F47" s="134"/>
      <c r="G47" s="374" t="s">
        <v>434</v>
      </c>
      <c r="H47" s="420"/>
      <c r="I47" s="371"/>
      <c r="J47" s="25"/>
    </row>
    <row r="48" spans="2:10" ht="23.1" customHeight="1">
      <c r="B48" s="17"/>
      <c r="C48" s="128"/>
      <c r="D48" s="128"/>
      <c r="E48" s="137"/>
      <c r="F48" s="134"/>
      <c r="G48" s="471" t="s">
        <v>405</v>
      </c>
      <c r="H48" s="491"/>
      <c r="I48" s="290">
        <f>SUM(E37:E47)+SUM(I37:I47)</f>
        <v>0</v>
      </c>
      <c r="J48" s="25"/>
    </row>
    <row r="49" spans="2:10" ht="20.100000000000001" customHeight="1">
      <c r="B49" s="17"/>
      <c r="C49" s="81"/>
      <c r="D49" s="81"/>
      <c r="E49" s="84"/>
      <c r="F49" s="25"/>
      <c r="G49" s="114"/>
      <c r="H49" s="114"/>
      <c r="I49" s="116"/>
      <c r="J49" s="25"/>
    </row>
    <row r="50" spans="2:10" ht="20.100000000000001" customHeight="1">
      <c r="B50" s="17"/>
      <c r="C50" s="81"/>
      <c r="D50" s="32"/>
      <c r="E50" s="79"/>
      <c r="F50" s="25"/>
      <c r="G50" s="32"/>
      <c r="H50" s="32"/>
      <c r="I50" s="79"/>
      <c r="J50" s="25"/>
    </row>
    <row r="51" spans="2:10" ht="24.95" customHeight="1">
      <c r="B51" s="17"/>
      <c r="C51" s="492" t="s">
        <v>476</v>
      </c>
      <c r="D51" s="493"/>
      <c r="E51" s="493"/>
      <c r="F51" s="493"/>
      <c r="G51" s="493"/>
      <c r="H51" s="493"/>
      <c r="I51" s="494"/>
      <c r="J51" s="25"/>
    </row>
    <row r="52" spans="2:10" ht="17.25" customHeight="1">
      <c r="B52" s="17"/>
      <c r="C52" s="81"/>
      <c r="D52" s="81"/>
      <c r="E52" s="77"/>
      <c r="F52" s="31"/>
      <c r="G52" s="81"/>
      <c r="H52" s="81"/>
      <c r="I52" s="77"/>
      <c r="J52" s="31"/>
    </row>
    <row r="53" spans="2:10" ht="56.1" customHeight="1">
      <c r="B53" s="17"/>
      <c r="C53" s="464" t="s">
        <v>516</v>
      </c>
      <c r="D53" s="464"/>
      <c r="E53" s="464"/>
      <c r="F53" s="464"/>
      <c r="G53" s="464"/>
      <c r="H53" s="464"/>
      <c r="I53" s="464"/>
      <c r="J53" s="17"/>
    </row>
    <row r="54" spans="2:10" ht="18" customHeight="1">
      <c r="B54" s="17"/>
      <c r="C54" s="197"/>
      <c r="D54" s="197"/>
      <c r="E54" s="197"/>
      <c r="F54" s="197"/>
      <c r="G54" s="197"/>
      <c r="H54" s="197"/>
      <c r="I54" s="25"/>
      <c r="J54" s="17"/>
    </row>
    <row r="55" spans="2:10" ht="23.1" customHeight="1">
      <c r="B55" s="17"/>
      <c r="C55" s="100" t="s">
        <v>435</v>
      </c>
      <c r="D55" s="128"/>
      <c r="E55" s="129"/>
      <c r="F55" s="421">
        <v>14.57</v>
      </c>
      <c r="G55" s="130" t="s">
        <v>436</v>
      </c>
      <c r="H55" s="128"/>
      <c r="I55" s="77"/>
      <c r="J55" s="29"/>
    </row>
    <row r="56" spans="2:10" ht="18" customHeight="1">
      <c r="B56" s="17"/>
      <c r="C56" s="128"/>
      <c r="D56" s="128"/>
      <c r="E56" s="129"/>
      <c r="F56" s="131"/>
      <c r="G56" s="128"/>
      <c r="H56" s="128"/>
      <c r="I56" s="77"/>
      <c r="J56" s="29"/>
    </row>
    <row r="57" spans="2:10" ht="23.1" customHeight="1">
      <c r="B57" s="17"/>
      <c r="C57" s="482" t="s">
        <v>437</v>
      </c>
      <c r="D57" s="483"/>
      <c r="E57" s="482" t="s">
        <v>477</v>
      </c>
      <c r="F57" s="484"/>
      <c r="G57" s="487" t="s">
        <v>478</v>
      </c>
      <c r="H57" s="263" t="s">
        <v>431</v>
      </c>
      <c r="I57" s="185"/>
      <c r="J57" s="112"/>
    </row>
    <row r="58" spans="2:10" ht="23.1" customHeight="1">
      <c r="B58" s="17"/>
      <c r="C58" s="257"/>
      <c r="D58" s="258"/>
      <c r="E58" s="485"/>
      <c r="F58" s="486"/>
      <c r="G58" s="488"/>
      <c r="H58" s="252" t="s">
        <v>580</v>
      </c>
      <c r="I58" s="185"/>
      <c r="J58" s="86"/>
    </row>
    <row r="59" spans="2:10" ht="23.1" customHeight="1">
      <c r="B59" s="17"/>
      <c r="C59" s="126" t="s">
        <v>440</v>
      </c>
      <c r="D59" s="132"/>
      <c r="E59" s="473"/>
      <c r="F59" s="474"/>
      <c r="G59" s="382"/>
      <c r="H59" s="291">
        <f>E59*G59*$F$55</f>
        <v>0</v>
      </c>
      <c r="I59" s="276"/>
      <c r="J59" s="77"/>
    </row>
    <row r="60" spans="2:10" ht="23.1" customHeight="1">
      <c r="B60" s="17"/>
      <c r="C60" s="127" t="s">
        <v>438</v>
      </c>
      <c r="D60" s="128"/>
      <c r="E60" s="475"/>
      <c r="F60" s="476"/>
      <c r="G60" s="384"/>
      <c r="H60" s="291">
        <f>E60*G60*$F$55</f>
        <v>0</v>
      </c>
      <c r="I60" s="276"/>
      <c r="J60" s="77"/>
    </row>
    <row r="61" spans="2:10" ht="23.1" customHeight="1">
      <c r="B61" s="17"/>
      <c r="C61" s="127" t="s">
        <v>439</v>
      </c>
      <c r="D61" s="128"/>
      <c r="E61" s="475"/>
      <c r="F61" s="476"/>
      <c r="G61" s="384"/>
      <c r="H61" s="291">
        <f t="shared" ref="H61:H69" si="0">E61*G61*$F$55</f>
        <v>0</v>
      </c>
      <c r="I61" s="276"/>
      <c r="J61" s="77"/>
    </row>
    <row r="62" spans="2:10" ht="23.1" customHeight="1">
      <c r="B62" s="17"/>
      <c r="C62" s="127" t="s">
        <v>176</v>
      </c>
      <c r="D62" s="128"/>
      <c r="E62" s="475"/>
      <c r="F62" s="476"/>
      <c r="G62" s="384"/>
      <c r="H62" s="291">
        <f t="shared" si="0"/>
        <v>0</v>
      </c>
      <c r="I62" s="276"/>
      <c r="J62" s="77"/>
    </row>
    <row r="63" spans="2:10" ht="23.1" customHeight="1">
      <c r="B63" s="17"/>
      <c r="C63" s="127" t="s">
        <v>441</v>
      </c>
      <c r="D63" s="128"/>
      <c r="E63" s="475"/>
      <c r="F63" s="476"/>
      <c r="G63" s="384"/>
      <c r="H63" s="291">
        <f t="shared" si="0"/>
        <v>0</v>
      </c>
      <c r="I63" s="276"/>
      <c r="J63" s="77"/>
    </row>
    <row r="64" spans="2:10" ht="23.1" customHeight="1">
      <c r="B64" s="17"/>
      <c r="C64" s="127" t="s">
        <v>442</v>
      </c>
      <c r="D64" s="128"/>
      <c r="E64" s="475"/>
      <c r="F64" s="476"/>
      <c r="G64" s="384"/>
      <c r="H64" s="291">
        <f t="shared" si="0"/>
        <v>0</v>
      </c>
      <c r="I64" s="276"/>
      <c r="J64" s="77"/>
    </row>
    <row r="65" spans="2:10" ht="23.1" customHeight="1">
      <c r="B65" s="17"/>
      <c r="C65" s="127" t="s">
        <v>443</v>
      </c>
      <c r="D65" s="128"/>
      <c r="E65" s="475"/>
      <c r="F65" s="476"/>
      <c r="G65" s="384"/>
      <c r="H65" s="291">
        <f t="shared" si="0"/>
        <v>0</v>
      </c>
      <c r="I65" s="276"/>
      <c r="J65" s="77"/>
    </row>
    <row r="66" spans="2:10" ht="23.1" customHeight="1">
      <c r="B66" s="17"/>
      <c r="C66" s="127" t="s">
        <v>444</v>
      </c>
      <c r="D66" s="128"/>
      <c r="E66" s="475"/>
      <c r="F66" s="476"/>
      <c r="G66" s="384"/>
      <c r="H66" s="291">
        <f t="shared" si="0"/>
        <v>0</v>
      </c>
      <c r="I66" s="276"/>
      <c r="J66" s="77"/>
    </row>
    <row r="67" spans="2:10" ht="23.1" customHeight="1">
      <c r="B67" s="17"/>
      <c r="C67" s="374" t="s">
        <v>433</v>
      </c>
      <c r="D67" s="420"/>
      <c r="E67" s="475"/>
      <c r="F67" s="476"/>
      <c r="G67" s="384"/>
      <c r="H67" s="291">
        <f t="shared" si="0"/>
        <v>0</v>
      </c>
      <c r="I67" s="276"/>
      <c r="J67" s="82"/>
    </row>
    <row r="68" spans="2:10" ht="23.1" customHeight="1">
      <c r="B68" s="17"/>
      <c r="C68" s="374" t="s">
        <v>433</v>
      </c>
      <c r="D68" s="420"/>
      <c r="E68" s="475"/>
      <c r="F68" s="476"/>
      <c r="G68" s="384"/>
      <c r="H68" s="291">
        <f t="shared" si="0"/>
        <v>0</v>
      </c>
      <c r="I68" s="276"/>
      <c r="J68" s="35"/>
    </row>
    <row r="69" spans="2:10" ht="23.1" customHeight="1">
      <c r="B69" s="17"/>
      <c r="C69" s="374" t="s">
        <v>433</v>
      </c>
      <c r="D69" s="420"/>
      <c r="E69" s="489"/>
      <c r="F69" s="490"/>
      <c r="G69" s="384"/>
      <c r="H69" s="291">
        <f t="shared" si="0"/>
        <v>0</v>
      </c>
      <c r="I69" s="276"/>
      <c r="J69" s="35"/>
    </row>
    <row r="70" spans="2:10" ht="23.1" customHeight="1">
      <c r="B70" s="17"/>
      <c r="C70" s="90" t="s">
        <v>405</v>
      </c>
      <c r="D70" s="97"/>
      <c r="E70" s="477">
        <f>SUM(E59:F69)</f>
        <v>0</v>
      </c>
      <c r="F70" s="478"/>
      <c r="G70" s="289"/>
      <c r="H70" s="292">
        <f>SUM(H59:H69)</f>
        <v>0</v>
      </c>
      <c r="I70" s="276"/>
      <c r="J70" s="42"/>
    </row>
    <row r="71" spans="2:10" ht="18" customHeight="1">
      <c r="B71" s="17"/>
      <c r="C71" s="23"/>
      <c r="D71" s="80"/>
      <c r="E71" s="20"/>
      <c r="F71" s="17"/>
      <c r="G71" s="80"/>
      <c r="H71" s="80"/>
      <c r="I71" s="20"/>
      <c r="J71" s="17"/>
    </row>
    <row r="72" spans="2:10" ht="18" customHeight="1">
      <c r="B72" s="17"/>
      <c r="C72" s="80"/>
      <c r="D72" s="80"/>
      <c r="E72" s="20"/>
      <c r="F72" s="17"/>
      <c r="G72" s="80"/>
      <c r="H72" s="80"/>
      <c r="I72" s="20"/>
      <c r="J72" s="229">
        <v>7</v>
      </c>
    </row>
    <row r="73" spans="2:10" ht="18" customHeight="1"/>
    <row r="74" spans="2:10" ht="18" customHeight="1"/>
    <row r="75" spans="2:10" ht="18" customHeight="1"/>
    <row r="76" spans="2:10" ht="18" customHeight="1"/>
    <row r="77" spans="2:10" ht="18" customHeight="1"/>
    <row r="78" spans="2:10" ht="18" customHeight="1"/>
    <row r="79" spans="2:10" ht="18" customHeight="1"/>
    <row r="80" spans="2:10" ht="18" customHeight="1"/>
    <row r="81" ht="18" customHeight="1"/>
    <row r="82" ht="18" customHeight="1"/>
    <row r="83" ht="18" customHeight="1"/>
  </sheetData>
  <sheetProtection password="8C8F" sheet="1" objects="1" scenarios="1"/>
  <customSheetViews>
    <customSheetView guid="{9E760481-82E0-45E1-B1DD-4C53E9E13B9A}" scale="75" fitToPage="1" showRuler="0" topLeftCell="A40">
      <selection activeCell="G54" sqref="G54"/>
      <pageMargins left="0.11811023622047245" right="0.11811023622047245" top="0.11811023622047245" bottom="0.11811023622047245" header="0.11811023622047245" footer="0.11811023622047245"/>
      <printOptions horizontalCentered="1" verticalCentered="1"/>
      <pageSetup paperSize="9" scale="54" orientation="portrait" r:id="rId1"/>
      <headerFooter alignWithMargins="0"/>
    </customSheetView>
    <customSheetView guid="{D9B64530-8521-4A3B-8CA8-F4ADCE504BA5}" scale="75" fitToPage="1" showRuler="0" topLeftCell="A25">
      <selection activeCell="G54" sqref="G54"/>
      <pageMargins left="0.11811023622047245" right="0.11811023622047245" top="0.11811023622047245" bottom="0.11811023622047245" header="0.11811023622047245" footer="0.11811023622047245"/>
      <printOptions horizontalCentered="1" verticalCentered="1"/>
      <pageSetup paperSize="9" scale="53" orientation="portrait" r:id="rId2"/>
      <headerFooter alignWithMargins="0"/>
    </customSheetView>
  </customSheetViews>
  <mergeCells count="26">
    <mergeCell ref="E69:F69"/>
    <mergeCell ref="G30:H30"/>
    <mergeCell ref="C11:I11"/>
    <mergeCell ref="C51:I51"/>
    <mergeCell ref="C33:I33"/>
    <mergeCell ref="C35:D35"/>
    <mergeCell ref="G35:H35"/>
    <mergeCell ref="G48:H48"/>
    <mergeCell ref="C21:D21"/>
    <mergeCell ref="G21:H21"/>
    <mergeCell ref="E65:F65"/>
    <mergeCell ref="E66:F66"/>
    <mergeCell ref="E70:F70"/>
    <mergeCell ref="C19:I19"/>
    <mergeCell ref="C57:D57"/>
    <mergeCell ref="E57:F58"/>
    <mergeCell ref="G57:G58"/>
    <mergeCell ref="C53:I53"/>
    <mergeCell ref="E67:F67"/>
    <mergeCell ref="E68:F68"/>
    <mergeCell ref="E59:F59"/>
    <mergeCell ref="E60:F60"/>
    <mergeCell ref="E61:F61"/>
    <mergeCell ref="E62:F62"/>
    <mergeCell ref="E63:F63"/>
    <mergeCell ref="E64:F64"/>
  </mergeCells>
  <phoneticPr fontId="0" type="noConversion"/>
  <printOptions horizontalCentered="1" verticalCentered="1"/>
  <pageMargins left="0.1" right="0.5" top="0.5" bottom="0.5" header="0.5" footer="0.5"/>
  <pageSetup paperSize="9" scale="51" orientation="portrait" r:id="rId3"/>
  <headerFooter alignWithMargins="0"/>
  <drawing r:id="rId4"/>
  <legacyDrawing r:id="rId5"/>
  <oleObjects>
    <oleObject progId="MSPhotoEd.3" shapeId="17419" r:id="rId6"/>
    <oleObject progId="MSPhotoEd.3" shapeId="17420" r:id="rId7"/>
  </oleObjects>
  <controls>
    <control shapeId="17409" r:id="rId8" name="CommandButton1"/>
  </controls>
</worksheet>
</file>

<file path=xl/worksheets/sheet8.xml><?xml version="1.0" encoding="utf-8"?>
<worksheet xmlns="http://schemas.openxmlformats.org/spreadsheetml/2006/main" xmlns:r="http://schemas.openxmlformats.org/officeDocument/2006/relationships">
  <sheetPr codeName="Feuil20">
    <pageSetUpPr fitToPage="1"/>
  </sheetPr>
  <dimension ref="B1:K72"/>
  <sheetViews>
    <sheetView zoomScale="65" zoomScaleNormal="75" zoomScaleSheetLayoutView="75" workbookViewId="0"/>
  </sheetViews>
  <sheetFormatPr baseColWidth="10" defaultRowHeight="12.75"/>
  <cols>
    <col min="1" max="1" width="3.7109375" style="18" customWidth="1"/>
    <col min="2" max="2" width="5.7109375" style="18" customWidth="1"/>
    <col min="3" max="3" width="28.7109375" style="18" customWidth="1"/>
    <col min="4" max="4" width="25.7109375" style="18" customWidth="1"/>
    <col min="5" max="7" width="30.7109375" style="18" customWidth="1"/>
    <col min="8" max="8" width="28.7109375" style="18" customWidth="1"/>
    <col min="9" max="9" width="20.7109375" style="18" customWidth="1"/>
    <col min="10" max="10" width="5.7109375" style="18" customWidth="1"/>
    <col min="11" max="16384" width="11.42578125" style="18"/>
  </cols>
  <sheetData>
    <row r="1" spans="2:10" ht="15" customHeight="1"/>
    <row r="2" spans="2:10" ht="15" customHeight="1"/>
    <row r="3" spans="2:10" ht="15" customHeight="1"/>
    <row r="4" spans="2:10">
      <c r="B4" s="17"/>
      <c r="C4" s="17"/>
      <c r="D4" s="17"/>
      <c r="E4" s="17"/>
      <c r="F4" s="17"/>
      <c r="G4" s="17"/>
      <c r="H4" s="17"/>
      <c r="I4" s="17"/>
      <c r="J4" s="17"/>
    </row>
    <row r="5" spans="2:10">
      <c r="B5" s="17"/>
      <c r="C5" s="17"/>
      <c r="D5" s="17"/>
      <c r="E5" s="17"/>
      <c r="F5" s="17"/>
      <c r="G5" s="17"/>
      <c r="H5" s="17"/>
      <c r="I5" s="17"/>
      <c r="J5" s="17"/>
    </row>
    <row r="6" spans="2:10">
      <c r="B6" s="17"/>
      <c r="C6" s="17"/>
      <c r="D6" s="17"/>
      <c r="E6" s="17"/>
      <c r="F6" s="17"/>
      <c r="G6" s="17"/>
      <c r="H6" s="17"/>
      <c r="I6" s="17"/>
      <c r="J6" s="17"/>
    </row>
    <row r="7" spans="2:10">
      <c r="B7" s="17"/>
      <c r="C7" s="17"/>
      <c r="D7" s="17"/>
      <c r="E7" s="17"/>
      <c r="F7" s="17"/>
      <c r="G7" s="17"/>
      <c r="H7" s="17"/>
      <c r="I7" s="17"/>
      <c r="J7" s="17"/>
    </row>
    <row r="8" spans="2:10">
      <c r="B8" s="17"/>
      <c r="C8" s="17"/>
      <c r="D8" s="17"/>
      <c r="E8" s="17"/>
      <c r="F8" s="17"/>
      <c r="G8" s="17"/>
      <c r="H8" s="17"/>
      <c r="I8" s="17"/>
      <c r="J8" s="17"/>
    </row>
    <row r="9" spans="2:10">
      <c r="B9" s="17"/>
      <c r="C9" s="17"/>
      <c r="D9" s="17"/>
      <c r="E9" s="17"/>
      <c r="F9" s="17"/>
      <c r="G9" s="17"/>
      <c r="H9" s="17"/>
      <c r="I9" s="17"/>
      <c r="J9" s="17"/>
    </row>
    <row r="10" spans="2:10">
      <c r="B10" s="17"/>
      <c r="C10" s="17"/>
      <c r="D10" s="17"/>
      <c r="E10" s="17"/>
      <c r="F10" s="17"/>
      <c r="G10" s="17"/>
      <c r="H10" s="17"/>
      <c r="I10" s="17"/>
      <c r="J10" s="17"/>
    </row>
    <row r="11" spans="2:10" ht="24" customHeight="1">
      <c r="B11" s="17"/>
      <c r="C11" s="454" t="s">
        <v>295</v>
      </c>
      <c r="D11" s="455"/>
      <c r="E11" s="455"/>
      <c r="F11" s="455"/>
      <c r="G11" s="455"/>
      <c r="H11" s="455"/>
      <c r="I11" s="456"/>
      <c r="J11" s="46"/>
    </row>
    <row r="12" spans="2:10" ht="12.75" customHeight="1">
      <c r="B12" s="17"/>
      <c r="C12" s="22"/>
      <c r="D12" s="22"/>
      <c r="E12" s="22"/>
      <c r="F12" s="22"/>
      <c r="G12" s="22"/>
      <c r="H12" s="22"/>
      <c r="I12" s="22"/>
      <c r="J12" s="22"/>
    </row>
    <row r="13" spans="2:10" ht="12.75" customHeight="1">
      <c r="B13" s="17"/>
      <c r="C13" s="23"/>
      <c r="D13" s="23"/>
      <c r="E13" s="23"/>
      <c r="F13" s="23"/>
      <c r="G13" s="23"/>
      <c r="H13" s="23"/>
      <c r="I13" s="23"/>
      <c r="J13" s="23"/>
    </row>
    <row r="14" spans="2:10" ht="20.100000000000001" customHeight="1">
      <c r="B14" s="17"/>
      <c r="C14" s="106"/>
      <c r="D14" s="47" t="s">
        <v>376</v>
      </c>
      <c r="E14" s="23"/>
      <c r="F14" s="23"/>
      <c r="G14" s="95" t="s">
        <v>465</v>
      </c>
      <c r="H14" s="378">
        <f>'4- Prix de revient '!G14</f>
        <v>0</v>
      </c>
      <c r="I14" s="23"/>
      <c r="J14" s="23"/>
    </row>
    <row r="15" spans="2:10" ht="20.100000000000001" customHeight="1">
      <c r="B15" s="17"/>
      <c r="C15" s="24"/>
      <c r="D15" s="47" t="s">
        <v>378</v>
      </c>
      <c r="E15" s="23"/>
      <c r="F15" s="23"/>
      <c r="G15" s="23"/>
      <c r="H15" s="23"/>
      <c r="I15" s="23"/>
      <c r="J15" s="25"/>
    </row>
    <row r="16" spans="2:10" ht="20.100000000000001" customHeight="1">
      <c r="B16" s="17"/>
      <c r="C16" s="251"/>
      <c r="D16" s="47" t="s">
        <v>515</v>
      </c>
      <c r="E16" s="23"/>
      <c r="F16" s="23"/>
      <c r="G16" s="23"/>
      <c r="H16" s="23"/>
      <c r="I16" s="23"/>
      <c r="J16" s="25"/>
    </row>
    <row r="17" spans="2:10" ht="20.100000000000001" customHeight="1">
      <c r="B17" s="17"/>
      <c r="C17" s="25"/>
      <c r="D17" s="47"/>
      <c r="E17" s="23"/>
      <c r="F17" s="23"/>
      <c r="G17" s="23"/>
      <c r="H17" s="23"/>
      <c r="I17" s="23"/>
      <c r="J17" s="25"/>
    </row>
    <row r="18" spans="2:10" ht="20.100000000000001" customHeight="1">
      <c r="B18" s="17"/>
      <c r="C18" s="25"/>
      <c r="D18" s="47"/>
      <c r="E18" s="23"/>
      <c r="F18" s="23"/>
      <c r="G18" s="23"/>
      <c r="H18" s="23"/>
      <c r="I18" s="23"/>
      <c r="J18" s="25"/>
    </row>
    <row r="19" spans="2:10" ht="24.95" customHeight="1">
      <c r="B19" s="17"/>
      <c r="C19" s="89" t="s">
        <v>4</v>
      </c>
      <c r="D19" s="87"/>
      <c r="E19" s="87"/>
      <c r="F19" s="87"/>
      <c r="G19" s="87"/>
      <c r="H19" s="87"/>
      <c r="I19" s="88"/>
      <c r="J19" s="25"/>
    </row>
    <row r="20" spans="2:10" ht="20.100000000000001" customHeight="1">
      <c r="B20" s="17"/>
      <c r="C20" s="25"/>
      <c r="D20" s="47"/>
      <c r="E20" s="23"/>
      <c r="F20" s="23"/>
      <c r="G20" s="23"/>
      <c r="H20" s="23"/>
      <c r="I20" s="23"/>
      <c r="J20" s="25"/>
    </row>
    <row r="21" spans="2:10" ht="36" customHeight="1">
      <c r="B21" s="17"/>
      <c r="C21" s="498" t="s">
        <v>572</v>
      </c>
      <c r="D21" s="498"/>
      <c r="E21" s="498"/>
      <c r="F21" s="498"/>
      <c r="G21" s="498"/>
      <c r="H21" s="498"/>
      <c r="I21" s="498"/>
      <c r="J21" s="25"/>
    </row>
    <row r="22" spans="2:10" ht="20.100000000000001" customHeight="1">
      <c r="B22" s="17"/>
      <c r="C22" s="122"/>
      <c r="D22" s="25"/>
      <c r="E22" s="23"/>
      <c r="F22" s="23"/>
      <c r="G22" s="23"/>
      <c r="H22" s="122"/>
      <c r="I22" s="122"/>
      <c r="J22" s="25"/>
    </row>
    <row r="23" spans="2:10" ht="24.95" customHeight="1">
      <c r="B23" s="17"/>
      <c r="C23" s="453" t="s">
        <v>573</v>
      </c>
      <c r="D23" s="449"/>
      <c r="E23" s="452"/>
      <c r="F23" s="451" t="s">
        <v>586</v>
      </c>
      <c r="G23" s="23"/>
      <c r="H23" s="122"/>
      <c r="I23" s="122"/>
      <c r="J23" s="25"/>
    </row>
    <row r="24" spans="2:10" ht="18" customHeight="1">
      <c r="B24" s="17"/>
      <c r="C24" s="122"/>
      <c r="D24" s="25"/>
      <c r="E24" s="23"/>
      <c r="F24" s="23"/>
      <c r="G24" s="23"/>
      <c r="H24" s="122"/>
      <c r="I24" s="122"/>
      <c r="J24" s="25"/>
    </row>
    <row r="25" spans="2:10" ht="20.100000000000001" customHeight="1">
      <c r="B25" s="17"/>
      <c r="C25" s="503" t="s">
        <v>485</v>
      </c>
      <c r="D25" s="117"/>
      <c r="E25" s="499" t="s">
        <v>430</v>
      </c>
      <c r="F25" s="117"/>
      <c r="G25" s="499" t="s">
        <v>574</v>
      </c>
      <c r="H25" s="501" t="s">
        <v>434</v>
      </c>
      <c r="I25" s="119"/>
      <c r="J25" s="25"/>
    </row>
    <row r="26" spans="2:10" ht="56.25" customHeight="1">
      <c r="B26" s="17"/>
      <c r="C26" s="504"/>
      <c r="D26" s="120" t="s">
        <v>481</v>
      </c>
      <c r="E26" s="500"/>
      <c r="F26" s="120" t="s">
        <v>482</v>
      </c>
      <c r="G26" s="500"/>
      <c r="H26" s="502"/>
      <c r="I26" s="120" t="s">
        <v>463</v>
      </c>
      <c r="J26" s="25"/>
    </row>
    <row r="27" spans="2:10" ht="40.5" customHeight="1">
      <c r="B27" s="17"/>
      <c r="C27" s="273"/>
      <c r="D27" s="118"/>
      <c r="E27" s="118" t="s">
        <v>575</v>
      </c>
      <c r="F27" s="280" t="s">
        <v>576</v>
      </c>
      <c r="G27" s="280" t="s">
        <v>576</v>
      </c>
      <c r="H27" s="280" t="s">
        <v>576</v>
      </c>
      <c r="I27" s="118" t="s">
        <v>576</v>
      </c>
      <c r="J27" s="25"/>
    </row>
    <row r="28" spans="2:10" ht="23.1" customHeight="1">
      <c r="B28" s="17"/>
      <c r="C28" s="429" t="s">
        <v>424</v>
      </c>
      <c r="D28" s="422"/>
      <c r="E28" s="423"/>
      <c r="F28" s="317">
        <f>E28*$E$23</f>
        <v>0</v>
      </c>
      <c r="G28" s="426"/>
      <c r="H28" s="426"/>
      <c r="I28" s="318">
        <f>F28+G28+H28</f>
        <v>0</v>
      </c>
      <c r="J28" s="25"/>
    </row>
    <row r="29" spans="2:10" ht="23.1" customHeight="1">
      <c r="B29" s="17"/>
      <c r="C29" s="429" t="s">
        <v>425</v>
      </c>
      <c r="D29" s="422"/>
      <c r="E29" s="423"/>
      <c r="F29" s="317">
        <f t="shared" ref="F29:F37" si="0">E29*$E$23</f>
        <v>0</v>
      </c>
      <c r="G29" s="427"/>
      <c r="H29" s="427"/>
      <c r="I29" s="318">
        <f t="shared" ref="I29:I37" si="1">F29+G29+H29</f>
        <v>0</v>
      </c>
      <c r="J29" s="25"/>
    </row>
    <row r="30" spans="2:10" ht="23.1" customHeight="1">
      <c r="B30" s="17"/>
      <c r="C30" s="429" t="s">
        <v>426</v>
      </c>
      <c r="D30" s="422"/>
      <c r="E30" s="423"/>
      <c r="F30" s="317">
        <f t="shared" si="0"/>
        <v>0</v>
      </c>
      <c r="G30" s="427"/>
      <c r="H30" s="427"/>
      <c r="I30" s="318">
        <f t="shared" si="1"/>
        <v>0</v>
      </c>
      <c r="J30" s="25"/>
    </row>
    <row r="31" spans="2:10" ht="23.1" customHeight="1">
      <c r="B31" s="17"/>
      <c r="C31" s="429" t="s">
        <v>428</v>
      </c>
      <c r="D31" s="422"/>
      <c r="E31" s="423"/>
      <c r="F31" s="317">
        <f t="shared" si="0"/>
        <v>0</v>
      </c>
      <c r="G31" s="427"/>
      <c r="H31" s="427"/>
      <c r="I31" s="318">
        <f t="shared" si="1"/>
        <v>0</v>
      </c>
      <c r="J31" s="25"/>
    </row>
    <row r="32" spans="2:10" ht="23.1" customHeight="1">
      <c r="B32" s="17"/>
      <c r="C32" s="429" t="s">
        <v>427</v>
      </c>
      <c r="D32" s="422"/>
      <c r="E32" s="423"/>
      <c r="F32" s="317">
        <f t="shared" si="0"/>
        <v>0</v>
      </c>
      <c r="G32" s="427"/>
      <c r="H32" s="427"/>
      <c r="I32" s="318">
        <f t="shared" si="1"/>
        <v>0</v>
      </c>
      <c r="J32" s="25"/>
    </row>
    <row r="33" spans="2:10" ht="23.1" customHeight="1">
      <c r="B33" s="17"/>
      <c r="C33" s="429" t="s">
        <v>429</v>
      </c>
      <c r="D33" s="422"/>
      <c r="E33" s="423"/>
      <c r="F33" s="317">
        <f t="shared" si="0"/>
        <v>0</v>
      </c>
      <c r="G33" s="427"/>
      <c r="H33" s="427"/>
      <c r="I33" s="318">
        <f t="shared" si="1"/>
        <v>0</v>
      </c>
      <c r="J33" s="25"/>
    </row>
    <row r="34" spans="2:10" ht="23.1" customHeight="1">
      <c r="B34" s="17"/>
      <c r="C34" s="429" t="s">
        <v>446</v>
      </c>
      <c r="D34" s="422"/>
      <c r="E34" s="423"/>
      <c r="F34" s="317">
        <f t="shared" si="0"/>
        <v>0</v>
      </c>
      <c r="G34" s="427"/>
      <c r="H34" s="427"/>
      <c r="I34" s="318">
        <f t="shared" si="1"/>
        <v>0</v>
      </c>
      <c r="J34" s="25"/>
    </row>
    <row r="35" spans="2:10" ht="23.1" customHeight="1">
      <c r="B35" s="17"/>
      <c r="C35" s="429" t="s">
        <v>447</v>
      </c>
      <c r="D35" s="422"/>
      <c r="E35" s="423"/>
      <c r="F35" s="317">
        <f t="shared" si="0"/>
        <v>0</v>
      </c>
      <c r="G35" s="427"/>
      <c r="H35" s="427"/>
      <c r="I35" s="318">
        <f t="shared" si="1"/>
        <v>0</v>
      </c>
      <c r="J35" s="25"/>
    </row>
    <row r="36" spans="2:10" ht="23.1" customHeight="1">
      <c r="B36" s="17"/>
      <c r="C36" s="429" t="s">
        <v>479</v>
      </c>
      <c r="D36" s="422"/>
      <c r="E36" s="423"/>
      <c r="F36" s="317">
        <f t="shared" si="0"/>
        <v>0</v>
      </c>
      <c r="G36" s="427"/>
      <c r="H36" s="427"/>
      <c r="I36" s="318">
        <f t="shared" si="1"/>
        <v>0</v>
      </c>
      <c r="J36" s="25"/>
    </row>
    <row r="37" spans="2:10" ht="23.1" customHeight="1">
      <c r="B37" s="17"/>
      <c r="C37" s="429" t="s">
        <v>480</v>
      </c>
      <c r="D37" s="424"/>
      <c r="E37" s="425"/>
      <c r="F37" s="317">
        <f t="shared" si="0"/>
        <v>0</v>
      </c>
      <c r="G37" s="428"/>
      <c r="H37" s="428"/>
      <c r="I37" s="318">
        <f t="shared" si="1"/>
        <v>0</v>
      </c>
      <c r="J37" s="25"/>
    </row>
    <row r="38" spans="2:10" ht="18">
      <c r="B38" s="17"/>
      <c r="C38" s="279"/>
      <c r="D38" s="278"/>
      <c r="E38" s="278"/>
      <c r="F38" s="278"/>
      <c r="G38" s="278"/>
      <c r="H38" s="278"/>
      <c r="I38" s="278"/>
      <c r="J38" s="278"/>
    </row>
    <row r="39" spans="2:10" ht="18">
      <c r="B39" s="17"/>
      <c r="C39" s="279"/>
      <c r="D39" s="278"/>
      <c r="E39" s="278"/>
      <c r="F39" s="278"/>
      <c r="G39" s="278"/>
      <c r="H39" s="278"/>
      <c r="I39" s="278"/>
      <c r="J39" s="278"/>
    </row>
    <row r="40" spans="2:10" ht="24.95" customHeight="1">
      <c r="B40" s="17"/>
      <c r="C40" s="89" t="s">
        <v>486</v>
      </c>
      <c r="D40" s="87"/>
      <c r="E40" s="87"/>
      <c r="F40" s="87"/>
      <c r="G40" s="87"/>
      <c r="H40" s="87"/>
      <c r="I40" s="88"/>
      <c r="J40" s="25"/>
    </row>
    <row r="41" spans="2:10" ht="16.5">
      <c r="B41" s="17"/>
      <c r="C41" s="23"/>
      <c r="D41" s="25"/>
      <c r="E41" s="23"/>
      <c r="F41" s="23"/>
      <c r="G41" s="23"/>
      <c r="H41" s="23"/>
      <c r="I41" s="23"/>
      <c r="J41" s="25"/>
    </row>
    <row r="42" spans="2:10" ht="24.95" customHeight="1">
      <c r="B42" s="17"/>
      <c r="C42" s="453" t="s">
        <v>19</v>
      </c>
      <c r="D42" s="449"/>
      <c r="E42" s="449"/>
      <c r="F42" s="449"/>
      <c r="G42" s="449"/>
      <c r="H42" s="450"/>
      <c r="I42" s="451" t="s">
        <v>587</v>
      </c>
      <c r="J42" s="25"/>
    </row>
    <row r="43" spans="2:10" ht="18" customHeight="1">
      <c r="B43" s="17"/>
      <c r="C43" s="32"/>
      <c r="D43" s="25"/>
      <c r="E43" s="25"/>
      <c r="F43" s="25"/>
      <c r="G43" s="25"/>
      <c r="H43" s="25"/>
      <c r="I43" s="25"/>
      <c r="J43" s="25"/>
    </row>
    <row r="44" spans="2:10" ht="23.1" customHeight="1" thickBot="1">
      <c r="B44" s="17"/>
      <c r="C44" s="254" t="s">
        <v>491</v>
      </c>
      <c r="D44" s="255"/>
      <c r="E44" s="285"/>
      <c r="F44" s="256"/>
      <c r="G44" s="256"/>
      <c r="H44" s="123"/>
      <c r="I44" s="123"/>
      <c r="J44" s="25"/>
    </row>
    <row r="45" spans="2:10" ht="36" customHeight="1">
      <c r="B45" s="17"/>
      <c r="C45" s="274" t="s">
        <v>489</v>
      </c>
      <c r="D45" s="258"/>
      <c r="E45" s="286"/>
      <c r="F45" s="260" t="s">
        <v>471</v>
      </c>
      <c r="G45" s="434" t="s">
        <v>488</v>
      </c>
      <c r="H45" s="443" t="s">
        <v>494</v>
      </c>
      <c r="I45" s="444"/>
      <c r="J45" s="25"/>
    </row>
    <row r="46" spans="2:10" ht="23.1" customHeight="1">
      <c r="B46" s="17"/>
      <c r="C46" s="257"/>
      <c r="D46" s="265"/>
      <c r="E46" s="287"/>
      <c r="F46" s="259" t="s">
        <v>578</v>
      </c>
      <c r="G46" s="435" t="s">
        <v>579</v>
      </c>
      <c r="H46" s="445"/>
      <c r="I46" s="446"/>
      <c r="J46" s="27"/>
    </row>
    <row r="47" spans="2:10" ht="23.1" customHeight="1">
      <c r="B47" s="17"/>
      <c r="C47" s="281" t="s">
        <v>577</v>
      </c>
      <c r="D47" s="178"/>
      <c r="E47" s="150"/>
      <c r="F47" s="319">
        <f>'6- Prix de revient '!J64</f>
        <v>0</v>
      </c>
      <c r="G47" s="436">
        <f>IF($H$42&gt;0,F47/$H$42,0)</f>
        <v>0</v>
      </c>
      <c r="H47" s="510" t="s">
        <v>536</v>
      </c>
      <c r="I47" s="511"/>
      <c r="J47" s="31"/>
    </row>
    <row r="48" spans="2:10" ht="23.1" customHeight="1">
      <c r="B48" s="17"/>
      <c r="C48" s="174" t="s">
        <v>445</v>
      </c>
      <c r="D48" s="173"/>
      <c r="E48" s="152"/>
      <c r="F48" s="320">
        <f>'7- Prix de revient '!I30</f>
        <v>0</v>
      </c>
      <c r="G48" s="437">
        <f>IF($H$42&gt;0,F48/$H$42,0)</f>
        <v>0</v>
      </c>
      <c r="H48" s="512"/>
      <c r="I48" s="513"/>
      <c r="J48" s="31"/>
    </row>
    <row r="49" spans="2:10" ht="23.1" customHeight="1">
      <c r="B49" s="17"/>
      <c r="C49" s="174" t="s">
        <v>487</v>
      </c>
      <c r="D49" s="173"/>
      <c r="E49" s="152"/>
      <c r="F49" s="320">
        <f>'7- Prix de revient '!I48</f>
        <v>0</v>
      </c>
      <c r="G49" s="437">
        <f>IF($H$42&gt;0,F49/$H$42,0)</f>
        <v>0</v>
      </c>
      <c r="H49" s="512"/>
      <c r="I49" s="513"/>
      <c r="J49" s="31"/>
    </row>
    <row r="50" spans="2:10" ht="23.1" customHeight="1">
      <c r="B50" s="17"/>
      <c r="C50" s="174" t="s">
        <v>476</v>
      </c>
      <c r="D50" s="173"/>
      <c r="E50" s="152"/>
      <c r="F50" s="320">
        <f>'7- Prix de revient '!H70</f>
        <v>0</v>
      </c>
      <c r="G50" s="437">
        <f>IF($H$42&gt;0,F50/$H$42,0)</f>
        <v>0</v>
      </c>
      <c r="H50" s="512"/>
      <c r="I50" s="513"/>
      <c r="J50" s="31"/>
    </row>
    <row r="51" spans="2:10" ht="23.1" customHeight="1">
      <c r="B51" s="17"/>
      <c r="C51" s="90" t="s">
        <v>405</v>
      </c>
      <c r="D51" s="97"/>
      <c r="E51" s="288"/>
      <c r="F51" s="296">
        <f>SUM(F47:F50)</f>
        <v>0</v>
      </c>
      <c r="G51" s="432">
        <f>SUM(G47:G50)</f>
        <v>0</v>
      </c>
      <c r="H51" s="514"/>
      <c r="I51" s="515"/>
      <c r="J51" s="31"/>
    </row>
    <row r="52" spans="2:10" ht="18" customHeight="1" thickBot="1">
      <c r="B52" s="17"/>
      <c r="C52" s="80"/>
      <c r="D52" s="80"/>
      <c r="E52" s="86"/>
      <c r="F52" s="86"/>
      <c r="G52" s="86"/>
      <c r="H52" s="447"/>
      <c r="I52" s="448"/>
      <c r="J52" s="28"/>
    </row>
    <row r="53" spans="2:10" ht="23.1" customHeight="1">
      <c r="B53" s="17"/>
      <c r="C53" s="496" t="s">
        <v>490</v>
      </c>
      <c r="D53" s="184"/>
      <c r="E53" s="253"/>
      <c r="F53" s="180"/>
      <c r="G53" s="438"/>
      <c r="H53" s="505" t="s">
        <v>537</v>
      </c>
      <c r="I53" s="516"/>
      <c r="J53" s="17"/>
    </row>
    <row r="54" spans="2:10" ht="60.95" customHeight="1">
      <c r="B54" s="17"/>
      <c r="C54" s="497"/>
      <c r="D54" s="181" t="s">
        <v>481</v>
      </c>
      <c r="E54" s="182" t="s">
        <v>492</v>
      </c>
      <c r="F54" s="185" t="s">
        <v>493</v>
      </c>
      <c r="G54" s="439" t="s">
        <v>495</v>
      </c>
      <c r="H54" s="517"/>
      <c r="I54" s="518"/>
      <c r="J54" s="17"/>
    </row>
    <row r="55" spans="2:10" ht="23.1" customHeight="1">
      <c r="B55" s="17"/>
      <c r="C55" s="275"/>
      <c r="D55" s="183"/>
      <c r="E55" s="99" t="s">
        <v>576</v>
      </c>
      <c r="F55" s="99" t="s">
        <v>576</v>
      </c>
      <c r="G55" s="440" t="s">
        <v>576</v>
      </c>
      <c r="H55" s="505" t="s">
        <v>538</v>
      </c>
      <c r="I55" s="506"/>
      <c r="J55" s="17"/>
    </row>
    <row r="56" spans="2:10" ht="24.95" customHeight="1">
      <c r="B56" s="17"/>
      <c r="C56" s="429" t="s">
        <v>424</v>
      </c>
      <c r="D56" s="321">
        <f>D28</f>
        <v>0</v>
      </c>
      <c r="E56" s="317">
        <f>$G$51*E28</f>
        <v>0</v>
      </c>
      <c r="F56" s="359">
        <f>I28</f>
        <v>0</v>
      </c>
      <c r="G56" s="441">
        <f>E56+F56</f>
        <v>0</v>
      </c>
      <c r="H56" s="507"/>
      <c r="I56" s="506"/>
      <c r="J56" s="17"/>
    </row>
    <row r="57" spans="2:10" ht="24.95" customHeight="1">
      <c r="B57" s="17"/>
      <c r="C57" s="429" t="s">
        <v>425</v>
      </c>
      <c r="D57" s="321">
        <f t="shared" ref="D57:D65" si="2">D29</f>
        <v>0</v>
      </c>
      <c r="E57" s="317">
        <f>$G$51*E29</f>
        <v>0</v>
      </c>
      <c r="F57" s="359">
        <f t="shared" ref="F57:F64" si="3">I29</f>
        <v>0</v>
      </c>
      <c r="G57" s="441">
        <f t="shared" ref="G57:G63" si="4">E57+F57</f>
        <v>0</v>
      </c>
      <c r="H57" s="507"/>
      <c r="I57" s="506"/>
      <c r="J57" s="17"/>
    </row>
    <row r="58" spans="2:10" ht="24.95" customHeight="1">
      <c r="B58" s="17"/>
      <c r="C58" s="429" t="s">
        <v>426</v>
      </c>
      <c r="D58" s="321">
        <f t="shared" si="2"/>
        <v>0</v>
      </c>
      <c r="E58" s="317">
        <f t="shared" ref="E58:E65" si="5">$G$51*E30</f>
        <v>0</v>
      </c>
      <c r="F58" s="359">
        <f t="shared" si="3"/>
        <v>0</v>
      </c>
      <c r="G58" s="441">
        <f t="shared" si="4"/>
        <v>0</v>
      </c>
      <c r="H58" s="508"/>
      <c r="I58" s="509"/>
      <c r="J58" s="17"/>
    </row>
    <row r="59" spans="2:10" ht="24.95" customHeight="1">
      <c r="B59" s="17"/>
      <c r="C59" s="429" t="s">
        <v>428</v>
      </c>
      <c r="D59" s="321">
        <f t="shared" si="2"/>
        <v>0</v>
      </c>
      <c r="E59" s="317">
        <f t="shared" si="5"/>
        <v>0</v>
      </c>
      <c r="F59" s="359">
        <f t="shared" si="3"/>
        <v>0</v>
      </c>
      <c r="G59" s="441">
        <f t="shared" si="4"/>
        <v>0</v>
      </c>
      <c r="H59" s="519" t="s">
        <v>539</v>
      </c>
      <c r="I59" s="509"/>
      <c r="J59" s="17"/>
    </row>
    <row r="60" spans="2:10" ht="24.95" customHeight="1">
      <c r="B60" s="17"/>
      <c r="C60" s="429" t="s">
        <v>427</v>
      </c>
      <c r="D60" s="321">
        <f t="shared" si="2"/>
        <v>0</v>
      </c>
      <c r="E60" s="317">
        <f t="shared" si="5"/>
        <v>0</v>
      </c>
      <c r="F60" s="359">
        <f t="shared" si="3"/>
        <v>0</v>
      </c>
      <c r="G60" s="441">
        <f t="shared" si="4"/>
        <v>0</v>
      </c>
      <c r="H60" s="508"/>
      <c r="I60" s="509"/>
      <c r="J60" s="17"/>
    </row>
    <row r="61" spans="2:10" ht="24.95" customHeight="1">
      <c r="B61" s="17"/>
      <c r="C61" s="429" t="s">
        <v>429</v>
      </c>
      <c r="D61" s="321">
        <f t="shared" si="2"/>
        <v>0</v>
      </c>
      <c r="E61" s="317">
        <f t="shared" si="5"/>
        <v>0</v>
      </c>
      <c r="F61" s="359">
        <f t="shared" si="3"/>
        <v>0</v>
      </c>
      <c r="G61" s="441">
        <f t="shared" si="4"/>
        <v>0</v>
      </c>
      <c r="H61" s="508"/>
      <c r="I61" s="509"/>
      <c r="J61" s="17"/>
    </row>
    <row r="62" spans="2:10" ht="24.95" customHeight="1">
      <c r="B62" s="17"/>
      <c r="C62" s="429" t="s">
        <v>446</v>
      </c>
      <c r="D62" s="321">
        <f t="shared" si="2"/>
        <v>0</v>
      </c>
      <c r="E62" s="317">
        <f t="shared" si="5"/>
        <v>0</v>
      </c>
      <c r="F62" s="359">
        <f t="shared" si="3"/>
        <v>0</v>
      </c>
      <c r="G62" s="441">
        <f t="shared" si="4"/>
        <v>0</v>
      </c>
      <c r="H62" s="508"/>
      <c r="I62" s="509"/>
      <c r="J62" s="17"/>
    </row>
    <row r="63" spans="2:10" ht="24.95" customHeight="1">
      <c r="B63" s="17"/>
      <c r="C63" s="429" t="s">
        <v>447</v>
      </c>
      <c r="D63" s="321">
        <f t="shared" si="2"/>
        <v>0</v>
      </c>
      <c r="E63" s="317">
        <f t="shared" si="5"/>
        <v>0</v>
      </c>
      <c r="F63" s="359">
        <f t="shared" si="3"/>
        <v>0</v>
      </c>
      <c r="G63" s="441">
        <f t="shared" si="4"/>
        <v>0</v>
      </c>
      <c r="H63" s="508"/>
      <c r="I63" s="509"/>
      <c r="J63" s="17"/>
    </row>
    <row r="64" spans="2:10" ht="24.95" customHeight="1">
      <c r="B64" s="17"/>
      <c r="C64" s="429" t="s">
        <v>479</v>
      </c>
      <c r="D64" s="321">
        <f t="shared" si="2"/>
        <v>0</v>
      </c>
      <c r="E64" s="317">
        <f t="shared" si="5"/>
        <v>0</v>
      </c>
      <c r="F64" s="359">
        <f t="shared" si="3"/>
        <v>0</v>
      </c>
      <c r="G64" s="441">
        <f>E64+F64</f>
        <v>0</v>
      </c>
      <c r="H64" s="520"/>
      <c r="I64" s="516"/>
      <c r="J64" s="17"/>
    </row>
    <row r="65" spans="2:11" ht="24.95" customHeight="1" thickBot="1">
      <c r="B65" s="17"/>
      <c r="C65" s="429" t="s">
        <v>480</v>
      </c>
      <c r="D65" s="115">
        <f t="shared" si="2"/>
        <v>0</v>
      </c>
      <c r="E65" s="317">
        <f t="shared" si="5"/>
        <v>0</v>
      </c>
      <c r="F65" s="359">
        <f>I37</f>
        <v>0</v>
      </c>
      <c r="G65" s="442">
        <f>E65+F65</f>
        <v>0</v>
      </c>
      <c r="H65" s="521"/>
      <c r="I65" s="522"/>
      <c r="J65" s="17"/>
    </row>
    <row r="66" spans="2:11" ht="18" customHeight="1">
      <c r="B66" s="17"/>
      <c r="C66" s="17"/>
      <c r="D66" s="17"/>
      <c r="E66" s="17"/>
      <c r="F66" s="17"/>
      <c r="G66" s="17"/>
      <c r="H66" s="17"/>
      <c r="I66" s="17"/>
      <c r="J66" s="17"/>
    </row>
    <row r="67" spans="2:11" ht="18" customHeight="1">
      <c r="B67" s="17"/>
      <c r="C67" s="17"/>
      <c r="D67" s="17"/>
      <c r="E67" s="17"/>
      <c r="F67" s="17"/>
      <c r="G67" s="17"/>
      <c r="H67" s="17"/>
      <c r="I67" s="17"/>
      <c r="J67" s="229">
        <v>8</v>
      </c>
    </row>
    <row r="68" spans="2:11" ht="15" customHeight="1"/>
    <row r="69" spans="2:11" ht="15" customHeight="1"/>
    <row r="70" spans="2:11" ht="18" customHeight="1"/>
    <row r="72" spans="2:11">
      <c r="K72" s="360"/>
    </row>
  </sheetData>
  <sheetProtection password="8C8F" sheet="1" objects="1" scenarios="1"/>
  <customSheetViews>
    <customSheetView guid="{9E760481-82E0-45E1-B1DD-4C53E9E13B9A}" scale="75" fitToPage="1" showRuler="0">
      <selection activeCell="D16" sqref="D16"/>
      <pageMargins left="0.1" right="0.5" top="0.5" bottom="0.5" header="0.5" footer="0.5"/>
      <printOptions horizontalCentered="1" verticalCentered="1"/>
      <pageSetup paperSize="9" scale="49" orientation="portrait" r:id="rId1"/>
      <headerFooter alignWithMargins="0"/>
    </customSheetView>
    <customSheetView guid="{D9B64530-8521-4A3B-8CA8-F4ADCE504BA5}" scale="75" fitToPage="1" showRuler="0" topLeftCell="A43">
      <selection activeCell="D16" sqref="D16"/>
      <pageMargins left="0.1" right="0.5" top="0.5" bottom="0.5" header="0.5" footer="0.5"/>
      <printOptions horizontalCentered="1" verticalCentered="1"/>
      <pageSetup paperSize="9" scale="49" orientation="portrait" r:id="rId2"/>
      <headerFooter alignWithMargins="0"/>
    </customSheetView>
  </customSheetViews>
  <mergeCells count="11">
    <mergeCell ref="H55:I58"/>
    <mergeCell ref="H47:I51"/>
    <mergeCell ref="H53:I54"/>
    <mergeCell ref="H59:I65"/>
    <mergeCell ref="C11:I11"/>
    <mergeCell ref="C53:C54"/>
    <mergeCell ref="C21:I21"/>
    <mergeCell ref="E25:E26"/>
    <mergeCell ref="G25:G26"/>
    <mergeCell ref="H25:H26"/>
    <mergeCell ref="C25:C26"/>
  </mergeCells>
  <phoneticPr fontId="0" type="noConversion"/>
  <printOptions horizontalCentered="1" verticalCentered="1"/>
  <pageMargins left="0.1" right="0.5" top="0.5" bottom="0.5" header="0.5" footer="0.5"/>
  <pageSetup paperSize="9" scale="47" orientation="portrait" r:id="rId3"/>
  <headerFooter alignWithMargins="0"/>
  <drawing r:id="rId4"/>
  <legacyDrawing r:id="rId5"/>
  <oleObjects>
    <oleObject progId="MSPhotoEd.3" shapeId="28694" r:id="rId6"/>
    <oleObject progId="MSPhotoEd.3" shapeId="28695" r:id="rId7"/>
  </oleObjects>
  <controls>
    <control shapeId="28673" r:id="rId8" name="CommandButton1"/>
  </controls>
</worksheet>
</file>

<file path=xl/worksheets/sheet9.xml><?xml version="1.0" encoding="utf-8"?>
<worksheet xmlns="http://schemas.openxmlformats.org/spreadsheetml/2006/main" xmlns:r="http://schemas.openxmlformats.org/officeDocument/2006/relationships">
  <sheetPr codeName="Feuil21">
    <pageSetUpPr fitToPage="1"/>
  </sheetPr>
  <dimension ref="B1:N91"/>
  <sheetViews>
    <sheetView zoomScale="65" zoomScaleNormal="75" zoomScaleSheetLayoutView="75" workbookViewId="0"/>
  </sheetViews>
  <sheetFormatPr baseColWidth="10" defaultRowHeight="12.75"/>
  <cols>
    <col min="1" max="1" width="3.7109375" style="18" customWidth="1"/>
    <col min="2" max="2" width="5.7109375" style="18" customWidth="1"/>
    <col min="3" max="3" width="35.7109375" style="18" customWidth="1"/>
    <col min="4" max="4" width="16.42578125" style="18" customWidth="1"/>
    <col min="5" max="12" width="16.7109375" style="18" customWidth="1"/>
    <col min="13" max="13" width="8.5703125" style="18" customWidth="1"/>
    <col min="14" max="16384" width="11.42578125" style="18"/>
  </cols>
  <sheetData>
    <row r="1" spans="2:13" ht="15" customHeight="1"/>
    <row r="2" spans="2:13" ht="15" customHeight="1"/>
    <row r="3" spans="2:13" ht="15" customHeight="1"/>
    <row r="4" spans="2:13">
      <c r="B4" s="17"/>
      <c r="C4" s="17"/>
      <c r="D4" s="17"/>
      <c r="E4" s="17"/>
      <c r="F4" s="17"/>
      <c r="G4" s="17"/>
      <c r="H4" s="17"/>
      <c r="I4" s="17"/>
      <c r="J4" s="17"/>
      <c r="K4" s="17"/>
      <c r="L4" s="17"/>
      <c r="M4" s="17"/>
    </row>
    <row r="5" spans="2:13">
      <c r="B5" s="17"/>
      <c r="C5" s="17"/>
      <c r="D5" s="17"/>
      <c r="E5" s="17"/>
      <c r="F5" s="17"/>
      <c r="G5" s="17"/>
      <c r="H5" s="17"/>
      <c r="I5" s="17"/>
      <c r="J5" s="17"/>
      <c r="K5" s="17"/>
      <c r="L5" s="17"/>
      <c r="M5" s="17"/>
    </row>
    <row r="6" spans="2:13">
      <c r="B6" s="17"/>
      <c r="C6" s="17"/>
      <c r="D6" s="17"/>
      <c r="E6" s="17"/>
      <c r="F6" s="17"/>
      <c r="G6" s="17"/>
      <c r="H6" s="17"/>
      <c r="I6" s="17"/>
      <c r="J6" s="17"/>
      <c r="K6" s="17"/>
      <c r="L6" s="17"/>
      <c r="M6" s="17"/>
    </row>
    <row r="7" spans="2:13">
      <c r="B7" s="17"/>
      <c r="C7" s="17"/>
      <c r="D7" s="17"/>
      <c r="E7" s="17"/>
      <c r="F7" s="17"/>
      <c r="G7" s="17"/>
      <c r="H7" s="17"/>
      <c r="I7" s="17"/>
      <c r="J7" s="17"/>
      <c r="K7" s="17"/>
      <c r="L7" s="17"/>
      <c r="M7" s="17"/>
    </row>
    <row r="8" spans="2:13">
      <c r="B8" s="17"/>
      <c r="C8" s="17"/>
      <c r="D8" s="17"/>
      <c r="E8" s="17"/>
      <c r="F8" s="17"/>
      <c r="G8" s="17"/>
      <c r="H8" s="17"/>
      <c r="I8" s="17"/>
      <c r="J8" s="17"/>
      <c r="K8" s="17"/>
      <c r="L8" s="17"/>
      <c r="M8" s="17"/>
    </row>
    <row r="9" spans="2:13">
      <c r="B9" s="17"/>
      <c r="C9" s="17"/>
      <c r="D9" s="17"/>
      <c r="E9" s="17"/>
      <c r="F9" s="17"/>
      <c r="G9" s="17"/>
      <c r="H9" s="17"/>
      <c r="I9" s="17"/>
      <c r="J9" s="17"/>
      <c r="K9" s="17"/>
      <c r="L9" s="17"/>
      <c r="M9" s="17"/>
    </row>
    <row r="10" spans="2:13">
      <c r="B10" s="17"/>
      <c r="C10" s="17"/>
      <c r="D10" s="17"/>
      <c r="E10" s="17"/>
      <c r="F10" s="17"/>
      <c r="G10" s="17"/>
      <c r="H10" s="17"/>
      <c r="I10" s="17"/>
      <c r="J10" s="17"/>
      <c r="K10" s="17"/>
      <c r="L10" s="17"/>
      <c r="M10" s="17"/>
    </row>
    <row r="11" spans="2:13" ht="24" customHeight="1">
      <c r="B11" s="17"/>
      <c r="C11" s="454" t="s">
        <v>296</v>
      </c>
      <c r="D11" s="455"/>
      <c r="E11" s="455"/>
      <c r="F11" s="455"/>
      <c r="G11" s="455"/>
      <c r="H11" s="455"/>
      <c r="I11" s="455"/>
      <c r="J11" s="455"/>
      <c r="K11" s="455"/>
      <c r="L11" s="456"/>
      <c r="M11" s="46"/>
    </row>
    <row r="12" spans="2:13" ht="12.75" customHeight="1">
      <c r="B12" s="17"/>
      <c r="C12" s="22"/>
      <c r="D12" s="22"/>
      <c r="E12" s="22"/>
      <c r="F12" s="22"/>
      <c r="G12" s="22"/>
      <c r="H12" s="22"/>
      <c r="I12" s="22"/>
      <c r="J12" s="22"/>
      <c r="K12" s="22"/>
      <c r="L12" s="22"/>
      <c r="M12" s="22"/>
    </row>
    <row r="13" spans="2:13" ht="12.75" customHeight="1">
      <c r="B13" s="17"/>
      <c r="C13" s="23"/>
      <c r="D13" s="23"/>
      <c r="E13" s="23"/>
      <c r="F13" s="23"/>
      <c r="G13" s="23"/>
      <c r="H13" s="23"/>
      <c r="I13" s="23"/>
      <c r="J13" s="23"/>
      <c r="K13" s="23"/>
      <c r="L13" s="23"/>
      <c r="M13" s="23"/>
    </row>
    <row r="14" spans="2:13" ht="24.95" customHeight="1">
      <c r="B14" s="17"/>
      <c r="C14" s="89" t="s">
        <v>590</v>
      </c>
      <c r="D14" s="87"/>
      <c r="E14" s="87"/>
      <c r="F14" s="87"/>
      <c r="G14" s="87"/>
      <c r="H14" s="87"/>
      <c r="I14" s="87"/>
      <c r="J14" s="87"/>
      <c r="K14" s="87"/>
      <c r="L14" s="88"/>
      <c r="M14" s="25"/>
    </row>
    <row r="15" spans="2:13" ht="9.9499999999999993" customHeight="1">
      <c r="B15" s="17"/>
      <c r="C15" s="23"/>
      <c r="D15" s="25"/>
      <c r="E15" s="25"/>
      <c r="F15" s="25"/>
      <c r="G15" s="25"/>
      <c r="H15" s="23"/>
      <c r="I15" s="23"/>
      <c r="J15" s="23"/>
      <c r="K15" s="23"/>
      <c r="L15" s="23"/>
      <c r="M15" s="25"/>
    </row>
    <row r="16" spans="2:13" ht="21" customHeight="1">
      <c r="B16" s="17"/>
      <c r="C16" s="76" t="s">
        <v>177</v>
      </c>
      <c r="D16" s="25"/>
      <c r="E16" s="25"/>
      <c r="F16" s="25"/>
      <c r="G16" s="25"/>
      <c r="H16" s="25"/>
      <c r="I16" s="25"/>
      <c r="J16" s="25"/>
      <c r="K16" s="206"/>
      <c r="L16" s="206"/>
      <c r="M16" s="25"/>
    </row>
    <row r="17" spans="2:13" ht="21" customHeight="1">
      <c r="B17" s="17"/>
      <c r="C17" s="76" t="s">
        <v>20</v>
      </c>
      <c r="D17" s="25"/>
      <c r="E17" s="25"/>
      <c r="F17" s="25"/>
      <c r="G17" s="25"/>
      <c r="H17" s="25"/>
      <c r="I17" s="25"/>
      <c r="J17" s="25"/>
      <c r="K17" s="25"/>
      <c r="L17" s="25"/>
      <c r="M17" s="25"/>
    </row>
    <row r="18" spans="2:13" ht="21" customHeight="1">
      <c r="B18" s="17"/>
      <c r="C18" s="125"/>
      <c r="D18" s="169"/>
      <c r="E18" s="169"/>
      <c r="F18" s="169"/>
      <c r="G18" s="169"/>
      <c r="H18" s="186"/>
      <c r="I18" s="186"/>
      <c r="J18" s="123"/>
      <c r="K18" s="123"/>
      <c r="L18" s="123"/>
      <c r="M18" s="25"/>
    </row>
    <row r="19" spans="2:13" ht="21" customHeight="1">
      <c r="B19" s="187" t="s">
        <v>496</v>
      </c>
      <c r="C19" s="346" t="s">
        <v>591</v>
      </c>
      <c r="D19" s="347"/>
      <c r="E19" s="347"/>
      <c r="F19" s="332"/>
      <c r="G19" s="332"/>
      <c r="H19" s="133"/>
      <c r="I19" s="133"/>
      <c r="J19" s="112"/>
      <c r="K19" s="112"/>
      <c r="L19" s="112"/>
      <c r="M19" s="25"/>
    </row>
    <row r="20" spans="2:13" ht="9.9499999999999993" customHeight="1">
      <c r="B20" s="17"/>
      <c r="C20" s="125"/>
      <c r="D20" s="332"/>
      <c r="E20" s="332"/>
      <c r="F20" s="332"/>
      <c r="G20" s="332"/>
      <c r="H20" s="101"/>
      <c r="I20" s="329"/>
      <c r="J20" s="330"/>
      <c r="K20" s="86"/>
      <c r="L20" s="86"/>
      <c r="M20" s="27"/>
    </row>
    <row r="21" spans="2:13" ht="21" customHeight="1">
      <c r="B21" s="17"/>
      <c r="C21" s="327"/>
      <c r="D21" s="328"/>
      <c r="E21" s="554" t="s">
        <v>592</v>
      </c>
      <c r="F21" s="555"/>
      <c r="G21" s="556" t="s">
        <v>593</v>
      </c>
      <c r="H21" s="557"/>
      <c r="I21" s="556" t="s">
        <v>594</v>
      </c>
      <c r="J21" s="557" t="s">
        <v>594</v>
      </c>
      <c r="K21" s="326"/>
      <c r="L21" s="77"/>
      <c r="M21" s="31"/>
    </row>
    <row r="22" spans="2:13" ht="21" customHeight="1">
      <c r="B22" s="17"/>
      <c r="C22" s="126" t="s">
        <v>595</v>
      </c>
      <c r="D22" s="178"/>
      <c r="E22" s="550">
        <v>54000</v>
      </c>
      <c r="F22" s="551"/>
      <c r="G22" s="550">
        <v>81000</v>
      </c>
      <c r="H22" s="551">
        <v>54000</v>
      </c>
      <c r="I22" s="550">
        <v>97000</v>
      </c>
      <c r="J22" s="551">
        <v>97000</v>
      </c>
      <c r="K22" s="326"/>
      <c r="L22" s="77"/>
      <c r="M22" s="31"/>
    </row>
    <row r="23" spans="2:13" ht="21" customHeight="1">
      <c r="B23" s="17"/>
      <c r="C23" s="135" t="s">
        <v>596</v>
      </c>
      <c r="D23" s="179"/>
      <c r="E23" s="548">
        <v>10000</v>
      </c>
      <c r="F23" s="549"/>
      <c r="G23" s="548">
        <v>85000</v>
      </c>
      <c r="H23" s="549">
        <v>10000</v>
      </c>
      <c r="I23" s="548">
        <v>127000</v>
      </c>
      <c r="J23" s="549">
        <v>127000</v>
      </c>
      <c r="K23" s="326"/>
      <c r="L23" s="77"/>
      <c r="M23" s="31"/>
    </row>
    <row r="24" spans="2:13" ht="21" customHeight="1">
      <c r="B24" s="17"/>
      <c r="C24" s="100"/>
      <c r="D24" s="100"/>
      <c r="E24" s="100"/>
      <c r="F24" s="100"/>
      <c r="G24" s="100"/>
      <c r="H24" s="107"/>
      <c r="I24" s="107"/>
      <c r="J24" s="107"/>
      <c r="K24" s="107"/>
      <c r="L24" s="107"/>
      <c r="M24" s="31"/>
    </row>
    <row r="25" spans="2:13" ht="21" customHeight="1">
      <c r="B25" s="187" t="s">
        <v>496</v>
      </c>
      <c r="C25" s="346" t="s">
        <v>597</v>
      </c>
      <c r="D25" s="348"/>
      <c r="E25" s="348"/>
      <c r="F25" s="322"/>
      <c r="G25" s="322"/>
      <c r="H25" s="323"/>
      <c r="I25" s="186"/>
      <c r="J25" s="186"/>
      <c r="K25" s="186"/>
      <c r="L25" s="123"/>
      <c r="M25" s="17"/>
    </row>
    <row r="26" spans="2:13" ht="9.9499999999999993" customHeight="1">
      <c r="B26" s="17"/>
      <c r="C26" s="331"/>
      <c r="D26" s="323"/>
      <c r="E26" s="323"/>
      <c r="F26" s="323"/>
      <c r="G26" s="323"/>
      <c r="H26" s="323"/>
      <c r="I26" s="133"/>
      <c r="J26" s="133"/>
      <c r="K26" s="133"/>
      <c r="L26" s="112"/>
      <c r="M26" s="17"/>
    </row>
    <row r="27" spans="2:13" ht="21" customHeight="1">
      <c r="B27" s="17"/>
      <c r="C27" s="327"/>
      <c r="D27" s="328"/>
      <c r="E27" s="554" t="s">
        <v>592</v>
      </c>
      <c r="F27" s="555"/>
      <c r="G27" s="556" t="s">
        <v>593</v>
      </c>
      <c r="H27" s="557"/>
      <c r="I27" s="556" t="s">
        <v>594</v>
      </c>
      <c r="J27" s="557" t="s">
        <v>594</v>
      </c>
      <c r="K27" s="101"/>
      <c r="L27" s="77"/>
      <c r="M27" s="17"/>
    </row>
    <row r="28" spans="2:13" ht="21" customHeight="1">
      <c r="B28" s="17"/>
      <c r="C28" s="126" t="s">
        <v>595</v>
      </c>
      <c r="D28" s="178"/>
      <c r="E28" s="550">
        <v>10</v>
      </c>
      <c r="F28" s="551"/>
      <c r="G28" s="550">
        <v>12</v>
      </c>
      <c r="H28" s="551">
        <v>54000</v>
      </c>
      <c r="I28" s="550">
        <v>18</v>
      </c>
      <c r="J28" s="551">
        <v>97000</v>
      </c>
      <c r="K28" s="129"/>
      <c r="L28" s="77"/>
      <c r="M28" s="31"/>
    </row>
    <row r="29" spans="2:13" ht="21" customHeight="1">
      <c r="B29" s="17"/>
      <c r="C29" s="135" t="s">
        <v>596</v>
      </c>
      <c r="D29" s="179"/>
      <c r="E29" s="548">
        <v>10</v>
      </c>
      <c r="F29" s="549"/>
      <c r="G29" s="548">
        <v>30</v>
      </c>
      <c r="H29" s="549">
        <v>10000</v>
      </c>
      <c r="I29" s="548">
        <v>92</v>
      </c>
      <c r="J29" s="549">
        <v>127000</v>
      </c>
      <c r="K29" s="129"/>
      <c r="L29" s="77"/>
      <c r="M29" s="31"/>
    </row>
    <row r="30" spans="2:13" ht="21" customHeight="1">
      <c r="B30" s="17"/>
      <c r="C30" s="324"/>
      <c r="D30" s="325"/>
      <c r="E30" s="325"/>
      <c r="F30" s="325"/>
      <c r="G30" s="325"/>
      <c r="H30" s="325"/>
      <c r="I30" s="129"/>
      <c r="J30" s="129"/>
      <c r="K30" s="129"/>
      <c r="L30" s="77"/>
      <c r="M30" s="17"/>
    </row>
    <row r="31" spans="2:13" ht="21" customHeight="1">
      <c r="B31" s="187" t="s">
        <v>496</v>
      </c>
      <c r="C31" s="346" t="s">
        <v>598</v>
      </c>
      <c r="D31" s="348"/>
      <c r="E31" s="348"/>
      <c r="F31" s="322"/>
      <c r="G31" s="322"/>
      <c r="H31" s="323"/>
      <c r="I31" s="186"/>
      <c r="J31" s="186"/>
      <c r="K31" s="186"/>
      <c r="L31" s="77"/>
      <c r="M31" s="17"/>
    </row>
    <row r="32" spans="2:13" ht="9.9499999999999993" customHeight="1">
      <c r="B32" s="17"/>
      <c r="C32" s="331"/>
      <c r="D32" s="323"/>
      <c r="E32" s="323"/>
      <c r="F32" s="323"/>
      <c r="G32" s="323"/>
      <c r="H32" s="323"/>
      <c r="I32" s="133"/>
      <c r="J32" s="133"/>
      <c r="K32" s="133"/>
      <c r="L32" s="77"/>
      <c r="M32" s="17"/>
    </row>
    <row r="33" spans="2:13" ht="21" customHeight="1">
      <c r="B33" s="17"/>
      <c r="C33" s="327"/>
      <c r="D33" s="328"/>
      <c r="E33" s="554" t="s">
        <v>592</v>
      </c>
      <c r="F33" s="555"/>
      <c r="G33" s="556" t="s">
        <v>593</v>
      </c>
      <c r="H33" s="557"/>
      <c r="I33" s="556" t="s">
        <v>594</v>
      </c>
      <c r="J33" s="557" t="s">
        <v>594</v>
      </c>
      <c r="K33" s="101"/>
      <c r="L33" s="77"/>
      <c r="M33" s="17"/>
    </row>
    <row r="34" spans="2:13" ht="21" customHeight="1">
      <c r="B34" s="17"/>
      <c r="C34" s="126" t="s">
        <v>5</v>
      </c>
      <c r="D34" s="173"/>
      <c r="E34" s="550">
        <v>12</v>
      </c>
      <c r="F34" s="551"/>
      <c r="G34" s="550">
        <v>18</v>
      </c>
      <c r="H34" s="551">
        <v>54000</v>
      </c>
      <c r="I34" s="550">
        <v>48</v>
      </c>
      <c r="J34" s="551">
        <v>97000</v>
      </c>
      <c r="K34" s="129"/>
      <c r="L34" s="77"/>
      <c r="M34" s="17"/>
    </row>
    <row r="35" spans="2:13" ht="21" customHeight="1">
      <c r="B35" s="17"/>
      <c r="C35" s="127" t="s">
        <v>599</v>
      </c>
      <c r="D35" s="173"/>
      <c r="E35" s="552">
        <v>6</v>
      </c>
      <c r="F35" s="553"/>
      <c r="G35" s="552">
        <v>22</v>
      </c>
      <c r="H35" s="553">
        <v>10000</v>
      </c>
      <c r="I35" s="552">
        <v>40</v>
      </c>
      <c r="J35" s="553">
        <v>127000</v>
      </c>
      <c r="K35" s="129"/>
      <c r="L35" s="77"/>
      <c r="M35" s="17"/>
    </row>
    <row r="36" spans="2:13" ht="21" customHeight="1">
      <c r="B36" s="17"/>
      <c r="C36" s="135" t="s">
        <v>600</v>
      </c>
      <c r="D36" s="328"/>
      <c r="E36" s="548">
        <v>6</v>
      </c>
      <c r="F36" s="549"/>
      <c r="G36" s="548">
        <v>11</v>
      </c>
      <c r="H36" s="549">
        <v>10000</v>
      </c>
      <c r="I36" s="548">
        <v>14</v>
      </c>
      <c r="J36" s="549">
        <v>127000</v>
      </c>
      <c r="K36" s="129"/>
      <c r="L36" s="77"/>
      <c r="M36" s="17"/>
    </row>
    <row r="37" spans="2:13" ht="21" customHeight="1">
      <c r="B37" s="17"/>
      <c r="C37" s="76"/>
      <c r="D37" s="325"/>
      <c r="E37" s="325"/>
      <c r="F37" s="325"/>
      <c r="G37" s="325"/>
      <c r="H37" s="325"/>
      <c r="I37" s="129"/>
      <c r="J37" s="129"/>
      <c r="K37" s="129"/>
      <c r="L37" s="77"/>
      <c r="M37" s="17"/>
    </row>
    <row r="38" spans="2:13" ht="21" customHeight="1">
      <c r="B38" s="17"/>
      <c r="C38" s="76" t="s">
        <v>178</v>
      </c>
      <c r="D38" s="325"/>
      <c r="E38" s="325"/>
      <c r="F38" s="325"/>
      <c r="G38" s="325"/>
      <c r="H38" s="325"/>
      <c r="I38" s="129"/>
      <c r="J38" s="129"/>
      <c r="K38" s="129"/>
      <c r="L38" s="77"/>
      <c r="M38" s="17"/>
    </row>
    <row r="39" spans="2:13" ht="21" customHeight="1">
      <c r="B39" s="187"/>
      <c r="C39" s="100"/>
      <c r="D39" s="175"/>
      <c r="E39" s="175"/>
      <c r="F39" s="175"/>
      <c r="G39" s="175"/>
      <c r="H39" s="107"/>
      <c r="I39" s="107"/>
      <c r="J39" s="129"/>
      <c r="K39" s="129"/>
      <c r="L39" s="77"/>
      <c r="M39" s="28"/>
    </row>
    <row r="40" spans="2:13" ht="24.95" customHeight="1">
      <c r="B40" s="17"/>
      <c r="C40" s="89" t="s">
        <v>209</v>
      </c>
      <c r="D40" s="87"/>
      <c r="E40" s="87"/>
      <c r="F40" s="87"/>
      <c r="G40" s="87"/>
      <c r="H40" s="87"/>
      <c r="I40" s="87"/>
      <c r="J40" s="87"/>
      <c r="K40" s="87"/>
      <c r="L40" s="88"/>
      <c r="M40" s="25"/>
    </row>
    <row r="41" spans="2:13" ht="9.9499999999999993" customHeight="1">
      <c r="B41" s="187"/>
      <c r="C41" s="100"/>
      <c r="D41" s="175"/>
      <c r="E41" s="175"/>
      <c r="F41" s="175"/>
      <c r="G41" s="175"/>
      <c r="H41" s="107"/>
      <c r="I41" s="107"/>
      <c r="J41" s="129"/>
      <c r="K41" s="129"/>
      <c r="L41" s="77"/>
      <c r="M41" s="28"/>
    </row>
    <row r="42" spans="2:13" ht="21" customHeight="1">
      <c r="B42" s="187"/>
      <c r="C42" s="76" t="s">
        <v>179</v>
      </c>
      <c r="D42" s="134"/>
      <c r="E42" s="134"/>
      <c r="F42" s="134"/>
      <c r="G42" s="134"/>
      <c r="H42" s="214"/>
      <c r="I42" s="58"/>
      <c r="J42" s="101"/>
      <c r="K42" s="101"/>
      <c r="L42" s="101"/>
      <c r="M42" s="31"/>
    </row>
    <row r="43" spans="2:13" ht="21" customHeight="1">
      <c r="B43" s="187"/>
      <c r="C43" s="76" t="s">
        <v>21</v>
      </c>
      <c r="D43" s="134"/>
      <c r="E43" s="134"/>
      <c r="F43" s="134"/>
      <c r="G43" s="134"/>
      <c r="H43" s="214"/>
      <c r="I43" s="26"/>
      <c r="J43" s="186"/>
      <c r="K43" s="186"/>
      <c r="L43" s="123"/>
      <c r="M43" s="25"/>
    </row>
    <row r="44" spans="2:13" ht="21" customHeight="1">
      <c r="B44" s="187"/>
      <c r="C44" s="76" t="s">
        <v>246</v>
      </c>
      <c r="D44" s="134"/>
      <c r="E44" s="134"/>
      <c r="F44" s="134"/>
      <c r="G44" s="134"/>
      <c r="H44" s="214"/>
      <c r="I44" s="26"/>
      <c r="J44" s="186"/>
      <c r="K44" s="186"/>
      <c r="L44" s="123"/>
      <c r="M44" s="25"/>
    </row>
    <row r="45" spans="2:13" ht="21" customHeight="1">
      <c r="B45" s="187"/>
      <c r="C45" s="76" t="s">
        <v>245</v>
      </c>
      <c r="D45" s="134"/>
      <c r="E45" s="134"/>
      <c r="F45" s="134"/>
      <c r="G45" s="134"/>
      <c r="H45" s="214"/>
      <c r="I45" s="26"/>
      <c r="J45" s="186"/>
      <c r="K45" s="186"/>
      <c r="L45" s="123"/>
      <c r="M45" s="25"/>
    </row>
    <row r="46" spans="2:13" ht="12.95" customHeight="1">
      <c r="B46" s="187"/>
      <c r="C46" s="220"/>
      <c r="D46" s="134"/>
      <c r="E46" s="134"/>
      <c r="F46" s="134"/>
      <c r="G46" s="134"/>
      <c r="H46" s="214"/>
      <c r="I46" s="26"/>
      <c r="J46" s="133"/>
      <c r="K46" s="133"/>
      <c r="L46" s="112"/>
      <c r="M46" s="25"/>
    </row>
    <row r="47" spans="2:13" ht="20.100000000000001" customHeight="1">
      <c r="B47" s="187"/>
      <c r="C47" s="343" t="s">
        <v>191</v>
      </c>
      <c r="D47" s="536" t="s">
        <v>240</v>
      </c>
      <c r="E47" s="537"/>
      <c r="F47" s="536" t="s">
        <v>241</v>
      </c>
      <c r="G47" s="538"/>
      <c r="H47" s="537"/>
      <c r="I47" s="536" t="s">
        <v>242</v>
      </c>
      <c r="J47" s="538"/>
      <c r="K47" s="538"/>
      <c r="L47" s="537"/>
      <c r="M47" s="25"/>
    </row>
    <row r="48" spans="2:13" ht="20.100000000000001" customHeight="1">
      <c r="B48" s="187"/>
      <c r="C48" s="344" t="s">
        <v>192</v>
      </c>
      <c r="D48" s="539" t="s">
        <v>194</v>
      </c>
      <c r="E48" s="541" t="s">
        <v>196</v>
      </c>
      <c r="F48" s="539" t="s">
        <v>197</v>
      </c>
      <c r="G48" s="543" t="s">
        <v>195</v>
      </c>
      <c r="H48" s="545" t="s">
        <v>196</v>
      </c>
      <c r="I48" s="539" t="s">
        <v>200</v>
      </c>
      <c r="J48" s="543" t="s">
        <v>198</v>
      </c>
      <c r="K48" s="543" t="s">
        <v>199</v>
      </c>
      <c r="L48" s="545" t="s">
        <v>196</v>
      </c>
      <c r="M48" s="25"/>
    </row>
    <row r="49" spans="2:14" ht="20.100000000000001" customHeight="1">
      <c r="B49" s="187"/>
      <c r="C49" s="345" t="s">
        <v>193</v>
      </c>
      <c r="D49" s="540"/>
      <c r="E49" s="542"/>
      <c r="F49" s="540"/>
      <c r="G49" s="544"/>
      <c r="H49" s="546"/>
      <c r="I49" s="540"/>
      <c r="J49" s="544"/>
      <c r="K49" s="544"/>
      <c r="L49" s="546"/>
      <c r="M49" s="25"/>
    </row>
    <row r="50" spans="2:14" ht="21" customHeight="1">
      <c r="B50" s="187"/>
      <c r="C50" s="336" t="s">
        <v>247</v>
      </c>
      <c r="D50" s="534" t="s">
        <v>208</v>
      </c>
      <c r="E50" s="532"/>
      <c r="F50" s="534" t="s">
        <v>208</v>
      </c>
      <c r="G50" s="533"/>
      <c r="H50" s="532"/>
      <c r="I50" s="534" t="s">
        <v>208</v>
      </c>
      <c r="J50" s="533"/>
      <c r="K50" s="533"/>
      <c r="L50" s="532"/>
      <c r="M50" s="17"/>
      <c r="N50" s="85"/>
    </row>
    <row r="51" spans="2:14" ht="21" customHeight="1">
      <c r="B51" s="187"/>
      <c r="C51" s="336" t="s">
        <v>248</v>
      </c>
      <c r="D51" s="531" t="s">
        <v>214</v>
      </c>
      <c r="E51" s="532"/>
      <c r="F51" s="531" t="s">
        <v>214</v>
      </c>
      <c r="G51" s="533"/>
      <c r="H51" s="532"/>
      <c r="I51" s="337" t="s">
        <v>215</v>
      </c>
      <c r="J51" s="340" t="s">
        <v>219</v>
      </c>
      <c r="K51" s="340" t="s">
        <v>220</v>
      </c>
      <c r="L51" s="341" t="s">
        <v>224</v>
      </c>
      <c r="M51" s="17"/>
      <c r="N51" s="85"/>
    </row>
    <row r="52" spans="2:14" ht="21" customHeight="1">
      <c r="B52" s="187"/>
      <c r="C52" s="336" t="s">
        <v>249</v>
      </c>
      <c r="D52" s="337" t="s">
        <v>216</v>
      </c>
      <c r="E52" s="338" t="s">
        <v>211</v>
      </c>
      <c r="F52" s="337" t="s">
        <v>216</v>
      </c>
      <c r="G52" s="340" t="s">
        <v>222</v>
      </c>
      <c r="H52" s="341" t="s">
        <v>223</v>
      </c>
      <c r="I52" s="337" t="s">
        <v>213</v>
      </c>
      <c r="J52" s="340" t="s">
        <v>216</v>
      </c>
      <c r="K52" s="340" t="s">
        <v>222</v>
      </c>
      <c r="L52" s="341" t="s">
        <v>223</v>
      </c>
      <c r="M52" s="17"/>
      <c r="N52" s="85"/>
    </row>
    <row r="53" spans="2:14" ht="21" customHeight="1">
      <c r="B53" s="187"/>
      <c r="C53" s="336" t="s">
        <v>250</v>
      </c>
      <c r="D53" s="339" t="s">
        <v>217</v>
      </c>
      <c r="E53" s="338" t="s">
        <v>218</v>
      </c>
      <c r="F53" s="337" t="s">
        <v>225</v>
      </c>
      <c r="G53" s="340" t="s">
        <v>216</v>
      </c>
      <c r="H53" s="341" t="s">
        <v>211</v>
      </c>
      <c r="I53" s="337" t="s">
        <v>226</v>
      </c>
      <c r="J53" s="547" t="s">
        <v>218</v>
      </c>
      <c r="K53" s="533"/>
      <c r="L53" s="532"/>
      <c r="M53" s="17"/>
      <c r="N53" s="85"/>
    </row>
    <row r="54" spans="2:14" ht="21" customHeight="1">
      <c r="B54" s="187"/>
      <c r="C54" s="523" t="s">
        <v>251</v>
      </c>
      <c r="D54" s="535" t="s">
        <v>212</v>
      </c>
      <c r="E54" s="526"/>
      <c r="F54" s="535" t="s">
        <v>214</v>
      </c>
      <c r="G54" s="529"/>
      <c r="H54" s="526"/>
      <c r="I54" s="535" t="s">
        <v>214</v>
      </c>
      <c r="J54" s="529"/>
      <c r="K54" s="529"/>
      <c r="L54" s="526"/>
      <c r="M54" s="17"/>
      <c r="N54" s="85"/>
    </row>
    <row r="55" spans="2:14" ht="21" customHeight="1">
      <c r="B55" s="187"/>
      <c r="C55" s="524"/>
      <c r="D55" s="527"/>
      <c r="E55" s="528"/>
      <c r="F55" s="527"/>
      <c r="G55" s="530"/>
      <c r="H55" s="528"/>
      <c r="I55" s="527"/>
      <c r="J55" s="530"/>
      <c r="K55" s="530"/>
      <c r="L55" s="528"/>
      <c r="M55" s="17"/>
      <c r="N55" s="85"/>
    </row>
    <row r="56" spans="2:14" ht="21" customHeight="1">
      <c r="B56" s="187"/>
      <c r="C56" s="336" t="s">
        <v>270</v>
      </c>
      <c r="D56" s="531" t="s">
        <v>212</v>
      </c>
      <c r="E56" s="532"/>
      <c r="F56" s="531" t="s">
        <v>212</v>
      </c>
      <c r="G56" s="533"/>
      <c r="H56" s="532"/>
      <c r="I56" s="531" t="s">
        <v>212</v>
      </c>
      <c r="J56" s="533"/>
      <c r="K56" s="533"/>
      <c r="L56" s="532"/>
      <c r="M56" s="17"/>
      <c r="N56" s="85"/>
    </row>
    <row r="57" spans="2:14" ht="21" customHeight="1">
      <c r="B57" s="187"/>
      <c r="C57" s="336" t="s">
        <v>274</v>
      </c>
      <c r="D57" s="534" t="s">
        <v>213</v>
      </c>
      <c r="E57" s="532"/>
      <c r="F57" s="534" t="s">
        <v>226</v>
      </c>
      <c r="G57" s="533"/>
      <c r="H57" s="532"/>
      <c r="I57" s="534" t="s">
        <v>226</v>
      </c>
      <c r="J57" s="533"/>
      <c r="K57" s="533"/>
      <c r="L57" s="532"/>
      <c r="M57" s="17"/>
      <c r="N57" s="85"/>
    </row>
    <row r="58" spans="2:14" ht="21" customHeight="1">
      <c r="B58" s="187"/>
      <c r="C58" s="336" t="s">
        <v>252</v>
      </c>
      <c r="D58" s="531" t="s">
        <v>214</v>
      </c>
      <c r="E58" s="532"/>
      <c r="F58" s="337" t="s">
        <v>227</v>
      </c>
      <c r="G58" s="340" t="s">
        <v>213</v>
      </c>
      <c r="H58" s="341" t="s">
        <v>228</v>
      </c>
      <c r="I58" s="531" t="s">
        <v>214</v>
      </c>
      <c r="J58" s="533"/>
      <c r="K58" s="533"/>
      <c r="L58" s="532"/>
      <c r="M58" s="17"/>
      <c r="N58" s="85"/>
    </row>
    <row r="59" spans="2:14" ht="21" customHeight="1">
      <c r="B59" s="187"/>
      <c r="C59" s="523" t="s">
        <v>271</v>
      </c>
      <c r="D59" s="525" t="s">
        <v>215</v>
      </c>
      <c r="E59" s="526"/>
      <c r="F59" s="525" t="s">
        <v>229</v>
      </c>
      <c r="G59" s="529"/>
      <c r="H59" s="526"/>
      <c r="I59" s="525" t="s">
        <v>229</v>
      </c>
      <c r="J59" s="529"/>
      <c r="K59" s="529"/>
      <c r="L59" s="526"/>
      <c r="M59" s="17"/>
      <c r="N59" s="85"/>
    </row>
    <row r="60" spans="2:14" ht="21" customHeight="1">
      <c r="B60" s="187"/>
      <c r="C60" s="524" t="s">
        <v>205</v>
      </c>
      <c r="D60" s="527"/>
      <c r="E60" s="528"/>
      <c r="F60" s="527"/>
      <c r="G60" s="530"/>
      <c r="H60" s="528"/>
      <c r="I60" s="527"/>
      <c r="J60" s="530"/>
      <c r="K60" s="530"/>
      <c r="L60" s="528"/>
      <c r="M60" s="17"/>
      <c r="N60" s="85"/>
    </row>
    <row r="61" spans="2:14" ht="20.100000000000001" customHeight="1">
      <c r="B61" s="187"/>
      <c r="C61" s="220"/>
      <c r="D61" s="213"/>
      <c r="E61" s="213"/>
      <c r="F61" s="213"/>
      <c r="G61" s="213"/>
      <c r="H61" s="128"/>
      <c r="I61" s="38"/>
      <c r="J61" s="17"/>
      <c r="K61" s="17"/>
      <c r="L61" s="17"/>
      <c r="M61" s="17"/>
      <c r="N61" s="85"/>
    </row>
    <row r="62" spans="2:14" ht="20.100000000000001" customHeight="1">
      <c r="B62" s="187"/>
      <c r="C62" s="220"/>
      <c r="D62" s="213"/>
      <c r="E62" s="213"/>
      <c r="F62" s="213"/>
      <c r="G62" s="213"/>
      <c r="H62" s="128"/>
      <c r="I62" s="38"/>
      <c r="J62" s="17"/>
      <c r="K62" s="17"/>
      <c r="L62" s="17"/>
      <c r="M62" s="17"/>
      <c r="N62" s="85"/>
    </row>
    <row r="63" spans="2:14" ht="20.100000000000001" customHeight="1">
      <c r="B63" s="187"/>
      <c r="C63" s="343" t="s">
        <v>191</v>
      </c>
      <c r="D63" s="536" t="s">
        <v>243</v>
      </c>
      <c r="E63" s="537"/>
      <c r="F63" s="536" t="s">
        <v>244</v>
      </c>
      <c r="G63" s="538"/>
      <c r="H63" s="537"/>
      <c r="I63" s="81" t="s">
        <v>257</v>
      </c>
      <c r="J63" s="81"/>
      <c r="K63" s="81"/>
      <c r="L63" s="81"/>
      <c r="M63" s="17"/>
      <c r="N63" s="85"/>
    </row>
    <row r="64" spans="2:14" ht="20.100000000000001" customHeight="1">
      <c r="B64" s="187"/>
      <c r="C64" s="344" t="s">
        <v>192</v>
      </c>
      <c r="D64" s="539" t="s">
        <v>194</v>
      </c>
      <c r="E64" s="541" t="s">
        <v>196</v>
      </c>
      <c r="F64" s="539" t="s">
        <v>197</v>
      </c>
      <c r="G64" s="543" t="s">
        <v>195</v>
      </c>
      <c r="H64" s="545" t="s">
        <v>196</v>
      </c>
      <c r="I64" s="134" t="s">
        <v>253</v>
      </c>
      <c r="J64" s="81"/>
      <c r="K64" s="81"/>
      <c r="L64" s="81"/>
      <c r="M64" s="17"/>
      <c r="N64" s="85"/>
    </row>
    <row r="65" spans="2:14" ht="20.100000000000001" customHeight="1">
      <c r="B65" s="187"/>
      <c r="C65" s="345" t="s">
        <v>193</v>
      </c>
      <c r="D65" s="540"/>
      <c r="E65" s="542"/>
      <c r="F65" s="540"/>
      <c r="G65" s="544"/>
      <c r="H65" s="546"/>
      <c r="I65" s="134" t="s">
        <v>254</v>
      </c>
      <c r="J65" s="81"/>
      <c r="K65" s="81"/>
      <c r="L65" s="81"/>
      <c r="M65" s="17"/>
      <c r="N65" s="85"/>
    </row>
    <row r="66" spans="2:14" ht="20.100000000000001" customHeight="1">
      <c r="B66" s="187"/>
      <c r="C66" s="336" t="s">
        <v>201</v>
      </c>
      <c r="D66" s="534" t="s">
        <v>208</v>
      </c>
      <c r="E66" s="532"/>
      <c r="F66" s="534" t="s">
        <v>208</v>
      </c>
      <c r="G66" s="533"/>
      <c r="H66" s="532"/>
      <c r="I66" s="81" t="s">
        <v>255</v>
      </c>
      <c r="J66" s="81"/>
      <c r="K66" s="81"/>
      <c r="L66" s="81"/>
      <c r="M66" s="25"/>
    </row>
    <row r="67" spans="2:14" ht="20.100000000000001" customHeight="1">
      <c r="B67" s="187"/>
      <c r="C67" s="336" t="s">
        <v>202</v>
      </c>
      <c r="D67" s="337" t="s">
        <v>210</v>
      </c>
      <c r="E67" s="338" t="s">
        <v>211</v>
      </c>
      <c r="F67" s="337" t="s">
        <v>230</v>
      </c>
      <c r="G67" s="340" t="s">
        <v>231</v>
      </c>
      <c r="H67" s="342" t="s">
        <v>232</v>
      </c>
      <c r="I67" s="333" t="s">
        <v>256</v>
      </c>
      <c r="J67" s="81"/>
      <c r="K67" s="81"/>
      <c r="L67" s="81"/>
      <c r="M67" s="27"/>
    </row>
    <row r="68" spans="2:14" ht="20.100000000000001" customHeight="1">
      <c r="B68" s="17"/>
      <c r="C68" s="336" t="s">
        <v>276</v>
      </c>
      <c r="D68" s="531" t="s">
        <v>214</v>
      </c>
      <c r="E68" s="532"/>
      <c r="F68" s="337" t="s">
        <v>219</v>
      </c>
      <c r="G68" s="340" t="s">
        <v>233</v>
      </c>
      <c r="H68" s="342" t="s">
        <v>228</v>
      </c>
      <c r="I68" s="333" t="s">
        <v>259</v>
      </c>
      <c r="J68" s="81"/>
      <c r="K68" s="81"/>
      <c r="L68" s="81"/>
      <c r="M68" s="28"/>
    </row>
    <row r="69" spans="2:14" ht="20.100000000000001" customHeight="1">
      <c r="B69" s="17"/>
      <c r="C69" s="336" t="s">
        <v>277</v>
      </c>
      <c r="D69" s="337" t="s">
        <v>234</v>
      </c>
      <c r="E69" s="338" t="s">
        <v>235</v>
      </c>
      <c r="F69" s="337" t="s">
        <v>236</v>
      </c>
      <c r="G69" s="340" t="s">
        <v>237</v>
      </c>
      <c r="H69" s="342" t="s">
        <v>211</v>
      </c>
      <c r="I69" s="333" t="s">
        <v>258</v>
      </c>
      <c r="J69" s="81"/>
      <c r="K69" s="81"/>
      <c r="L69" s="81"/>
      <c r="M69" s="28"/>
    </row>
    <row r="70" spans="2:14" ht="20.100000000000001" customHeight="1">
      <c r="B70" s="17"/>
      <c r="C70" s="336" t="s">
        <v>407</v>
      </c>
      <c r="D70" s="337" t="s">
        <v>226</v>
      </c>
      <c r="E70" s="338" t="s">
        <v>218</v>
      </c>
      <c r="F70" s="337" t="s">
        <v>238</v>
      </c>
      <c r="G70" s="340" t="s">
        <v>226</v>
      </c>
      <c r="H70" s="342" t="s">
        <v>218</v>
      </c>
      <c r="I70" s="333" t="s">
        <v>260</v>
      </c>
      <c r="J70" s="81"/>
      <c r="K70" s="81"/>
      <c r="L70" s="81"/>
      <c r="M70" s="28"/>
    </row>
    <row r="71" spans="2:14" ht="20.100000000000001" customHeight="1">
      <c r="B71" s="187"/>
      <c r="C71" s="523" t="s">
        <v>206</v>
      </c>
      <c r="D71" s="535" t="s">
        <v>212</v>
      </c>
      <c r="E71" s="526"/>
      <c r="F71" s="535" t="s">
        <v>212</v>
      </c>
      <c r="G71" s="529"/>
      <c r="H71" s="529"/>
      <c r="I71" s="333" t="s">
        <v>261</v>
      </c>
      <c r="J71" s="81"/>
      <c r="K71" s="81"/>
      <c r="L71" s="81"/>
      <c r="M71" s="25"/>
    </row>
    <row r="72" spans="2:14" ht="20.100000000000001" customHeight="1">
      <c r="B72" s="187"/>
      <c r="C72" s="524"/>
      <c r="D72" s="527"/>
      <c r="E72" s="528"/>
      <c r="F72" s="527"/>
      <c r="G72" s="530"/>
      <c r="H72" s="530"/>
      <c r="I72" s="333" t="s">
        <v>262</v>
      </c>
      <c r="J72" s="81"/>
      <c r="K72" s="81"/>
      <c r="L72" s="81"/>
      <c r="M72" s="25"/>
    </row>
    <row r="73" spans="2:14" ht="20.100000000000001" customHeight="1">
      <c r="B73" s="17"/>
      <c r="C73" s="336" t="s">
        <v>203</v>
      </c>
      <c r="D73" s="531" t="s">
        <v>212</v>
      </c>
      <c r="E73" s="532"/>
      <c r="F73" s="531" t="s">
        <v>212</v>
      </c>
      <c r="G73" s="533"/>
      <c r="H73" s="533"/>
      <c r="I73" s="333" t="s">
        <v>263</v>
      </c>
      <c r="J73" s="81"/>
      <c r="K73" s="81"/>
      <c r="L73" s="81"/>
      <c r="M73" s="31"/>
    </row>
    <row r="74" spans="2:14" ht="20.100000000000001" customHeight="1">
      <c r="B74" s="17"/>
      <c r="C74" s="336" t="s">
        <v>204</v>
      </c>
      <c r="D74" s="534" t="s">
        <v>226</v>
      </c>
      <c r="E74" s="532"/>
      <c r="F74" s="337" t="s">
        <v>213</v>
      </c>
      <c r="G74" s="340" t="s">
        <v>230</v>
      </c>
      <c r="H74" s="342" t="s">
        <v>223</v>
      </c>
      <c r="I74" s="333" t="s">
        <v>264</v>
      </c>
      <c r="J74" s="81"/>
      <c r="K74" s="81"/>
      <c r="L74" s="81"/>
      <c r="M74" s="31"/>
    </row>
    <row r="75" spans="2:14" ht="20.100000000000001" customHeight="1">
      <c r="B75" s="17"/>
      <c r="C75" s="523" t="s">
        <v>207</v>
      </c>
      <c r="D75" s="525" t="s">
        <v>208</v>
      </c>
      <c r="E75" s="526"/>
      <c r="F75" s="525" t="s">
        <v>239</v>
      </c>
      <c r="G75" s="529"/>
      <c r="H75" s="526"/>
      <c r="I75" s="333" t="s">
        <v>265</v>
      </c>
      <c r="J75" s="81"/>
      <c r="K75" s="81"/>
      <c r="L75" s="81"/>
      <c r="M75" s="33"/>
    </row>
    <row r="76" spans="2:14" ht="20.100000000000001" customHeight="1">
      <c r="B76" s="187"/>
      <c r="C76" s="524" t="s">
        <v>205</v>
      </c>
      <c r="D76" s="527"/>
      <c r="E76" s="528"/>
      <c r="F76" s="527"/>
      <c r="G76" s="530"/>
      <c r="H76" s="528"/>
      <c r="I76" s="333" t="s">
        <v>266</v>
      </c>
      <c r="J76" s="81"/>
      <c r="K76" s="81"/>
      <c r="L76" s="81"/>
      <c r="M76" s="17"/>
    </row>
    <row r="77" spans="2:14" ht="20.100000000000001" customHeight="1">
      <c r="B77" s="17"/>
      <c r="C77" s="352"/>
      <c r="D77" s="351"/>
      <c r="E77" s="351"/>
      <c r="F77" s="351"/>
      <c r="G77" s="351"/>
      <c r="H77" s="335"/>
      <c r="I77" s="81" t="s">
        <v>267</v>
      </c>
      <c r="J77" s="81"/>
      <c r="K77" s="81"/>
      <c r="L77" s="81"/>
      <c r="M77" s="17"/>
    </row>
    <row r="78" spans="2:14" ht="9.9499999999999993" customHeight="1">
      <c r="B78" s="17"/>
      <c r="C78" s="220"/>
      <c r="D78" s="134"/>
      <c r="E78" s="134"/>
      <c r="F78" s="134"/>
      <c r="G78" s="134"/>
      <c r="H78" s="128"/>
      <c r="I78" s="81"/>
      <c r="J78" s="81"/>
      <c r="K78" s="81"/>
      <c r="L78" s="81"/>
      <c r="M78" s="17"/>
    </row>
    <row r="79" spans="2:14" ht="20.100000000000001" customHeight="1">
      <c r="B79" s="17"/>
      <c r="C79" s="349" t="s">
        <v>268</v>
      </c>
      <c r="D79" s="134"/>
      <c r="E79" s="350"/>
      <c r="F79" s="134"/>
      <c r="G79" s="134"/>
      <c r="H79" s="128"/>
      <c r="I79" s="38"/>
      <c r="J79" s="17"/>
      <c r="K79" s="17"/>
      <c r="L79" s="17"/>
      <c r="M79" s="17"/>
    </row>
    <row r="80" spans="2:14" ht="20.100000000000001" customHeight="1">
      <c r="B80" s="17"/>
      <c r="C80" s="349" t="s">
        <v>269</v>
      </c>
      <c r="D80" s="134"/>
      <c r="E80" s="134"/>
      <c r="F80" s="134"/>
      <c r="G80" s="134"/>
      <c r="H80" s="128"/>
      <c r="I80" s="334"/>
      <c r="J80" s="17"/>
      <c r="K80" s="17"/>
      <c r="L80" s="17"/>
      <c r="M80" s="17"/>
    </row>
    <row r="81" spans="2:14" ht="20.100000000000001" customHeight="1">
      <c r="B81" s="17"/>
      <c r="C81" s="349" t="s">
        <v>272</v>
      </c>
      <c r="D81" s="134"/>
      <c r="E81" s="134"/>
      <c r="F81" s="134"/>
      <c r="G81" s="134"/>
      <c r="H81" s="128"/>
      <c r="I81" s="334"/>
      <c r="J81" s="17"/>
      <c r="K81" s="17"/>
      <c r="L81" s="17"/>
      <c r="M81" s="17"/>
    </row>
    <row r="82" spans="2:14" ht="20.100000000000001" customHeight="1">
      <c r="B82" s="17"/>
      <c r="C82" s="220" t="s">
        <v>273</v>
      </c>
      <c r="D82" s="134"/>
      <c r="E82" s="134"/>
      <c r="F82" s="134"/>
      <c r="G82" s="134"/>
      <c r="H82" s="128"/>
      <c r="I82" s="334"/>
      <c r="J82" s="17"/>
      <c r="K82" s="17"/>
      <c r="L82" s="17"/>
      <c r="M82" s="17"/>
    </row>
    <row r="83" spans="2:14" ht="20.100000000000001" customHeight="1">
      <c r="B83" s="17"/>
      <c r="C83" s="349" t="s">
        <v>275</v>
      </c>
      <c r="D83" s="134"/>
      <c r="E83" s="134"/>
      <c r="F83" s="134"/>
      <c r="G83" s="134"/>
      <c r="H83" s="128"/>
      <c r="I83" s="38"/>
      <c r="J83" s="17"/>
      <c r="K83" s="17"/>
      <c r="L83" s="17"/>
      <c r="M83" s="17"/>
    </row>
    <row r="84" spans="2:14" ht="20.100000000000001" customHeight="1">
      <c r="B84" s="17"/>
      <c r="C84" s="349" t="s">
        <v>278</v>
      </c>
      <c r="D84" s="134"/>
      <c r="E84" s="134"/>
      <c r="F84" s="134"/>
      <c r="G84" s="134"/>
      <c r="H84" s="128"/>
      <c r="I84" s="38"/>
      <c r="J84" s="17"/>
      <c r="K84" s="17"/>
      <c r="L84" s="17"/>
      <c r="M84" s="17"/>
    </row>
    <row r="85" spans="2:14" ht="20.100000000000001" customHeight="1">
      <c r="B85" s="17"/>
      <c r="C85" s="349" t="s">
        <v>279</v>
      </c>
      <c r="D85" s="134"/>
      <c r="E85" s="134"/>
      <c r="F85" s="134"/>
      <c r="G85" s="134"/>
      <c r="H85" s="128"/>
      <c r="I85" s="38"/>
      <c r="J85" s="17"/>
      <c r="K85" s="17"/>
      <c r="L85" s="17"/>
      <c r="M85" s="17"/>
    </row>
    <row r="86" spans="2:14" ht="18" customHeight="1">
      <c r="B86" s="187"/>
      <c r="C86" s="17"/>
      <c r="D86" s="17"/>
      <c r="E86" s="17"/>
      <c r="F86" s="17"/>
      <c r="G86" s="17"/>
      <c r="H86" s="17"/>
      <c r="I86" s="38"/>
      <c r="J86" s="17"/>
      <c r="K86" s="17"/>
      <c r="L86" s="17"/>
      <c r="M86" s="17"/>
      <c r="N86" s="85"/>
    </row>
    <row r="87" spans="2:14" ht="18" customHeight="1">
      <c r="B87" s="17"/>
      <c r="C87" s="17"/>
      <c r="D87" s="17"/>
      <c r="E87" s="17"/>
      <c r="F87" s="17"/>
      <c r="G87" s="17"/>
      <c r="H87" s="17"/>
      <c r="I87" s="17"/>
      <c r="J87" s="17"/>
      <c r="K87" s="17"/>
      <c r="L87" s="17"/>
      <c r="M87" s="229">
        <v>9</v>
      </c>
    </row>
    <row r="88" spans="2:14" ht="18" customHeight="1"/>
    <row r="89" spans="2:14" ht="15" customHeight="1"/>
    <row r="90" spans="2:14" ht="15" customHeight="1"/>
    <row r="91" spans="2:14" ht="18" customHeight="1"/>
  </sheetData>
  <sheetProtection password="8C8F" sheet="1" objects="1" scenarios="1"/>
  <mergeCells count="84">
    <mergeCell ref="C11:L11"/>
    <mergeCell ref="E21:F21"/>
    <mergeCell ref="E22:F22"/>
    <mergeCell ref="E23:F23"/>
    <mergeCell ref="G21:H21"/>
    <mergeCell ref="G22:H22"/>
    <mergeCell ref="G23:H23"/>
    <mergeCell ref="I21:J21"/>
    <mergeCell ref="I22:J22"/>
    <mergeCell ref="I23:J23"/>
    <mergeCell ref="E27:F27"/>
    <mergeCell ref="G27:H27"/>
    <mergeCell ref="I27:J27"/>
    <mergeCell ref="E28:F28"/>
    <mergeCell ref="G28:H28"/>
    <mergeCell ref="I28:J28"/>
    <mergeCell ref="E29:F29"/>
    <mergeCell ref="G29:H29"/>
    <mergeCell ref="I29:J29"/>
    <mergeCell ref="E33:F33"/>
    <mergeCell ref="G33:H33"/>
    <mergeCell ref="I33:J33"/>
    <mergeCell ref="I36:J36"/>
    <mergeCell ref="D47:E47"/>
    <mergeCell ref="F47:H47"/>
    <mergeCell ref="I47:L47"/>
    <mergeCell ref="E34:F34"/>
    <mergeCell ref="G34:H34"/>
    <mergeCell ref="I34:J34"/>
    <mergeCell ref="E35:F35"/>
    <mergeCell ref="G35:H35"/>
    <mergeCell ref="I35:J35"/>
    <mergeCell ref="D48:D49"/>
    <mergeCell ref="E48:E49"/>
    <mergeCell ref="F48:F49"/>
    <mergeCell ref="G48:G49"/>
    <mergeCell ref="E36:F36"/>
    <mergeCell ref="G36:H36"/>
    <mergeCell ref="C59:C60"/>
    <mergeCell ref="D50:E50"/>
    <mergeCell ref="D51:E51"/>
    <mergeCell ref="D54:E55"/>
    <mergeCell ref="D56:E56"/>
    <mergeCell ref="D57:E57"/>
    <mergeCell ref="D58:E58"/>
    <mergeCell ref="D59:E60"/>
    <mergeCell ref="F50:H50"/>
    <mergeCell ref="I50:L50"/>
    <mergeCell ref="F51:H51"/>
    <mergeCell ref="J53:L53"/>
    <mergeCell ref="L48:L49"/>
    <mergeCell ref="C54:C55"/>
    <mergeCell ref="H48:H49"/>
    <mergeCell ref="I48:I49"/>
    <mergeCell ref="J48:J49"/>
    <mergeCell ref="K48:K49"/>
    <mergeCell ref="F57:H57"/>
    <mergeCell ref="I57:L57"/>
    <mergeCell ref="I58:L58"/>
    <mergeCell ref="F59:H60"/>
    <mergeCell ref="I59:L60"/>
    <mergeCell ref="F54:H55"/>
    <mergeCell ref="I54:L55"/>
    <mergeCell ref="F56:H56"/>
    <mergeCell ref="I56:L56"/>
    <mergeCell ref="D63:E63"/>
    <mergeCell ref="F63:H63"/>
    <mergeCell ref="D64:D65"/>
    <mergeCell ref="E64:E65"/>
    <mergeCell ref="F64:F65"/>
    <mergeCell ref="G64:G65"/>
    <mergeCell ref="H64:H65"/>
    <mergeCell ref="C71:C72"/>
    <mergeCell ref="D71:E72"/>
    <mergeCell ref="F71:H72"/>
    <mergeCell ref="D68:E68"/>
    <mergeCell ref="D66:E66"/>
    <mergeCell ref="F66:H66"/>
    <mergeCell ref="C75:C76"/>
    <mergeCell ref="D75:E76"/>
    <mergeCell ref="F75:H76"/>
    <mergeCell ref="D73:E73"/>
    <mergeCell ref="F73:H73"/>
    <mergeCell ref="D74:E74"/>
  </mergeCells>
  <phoneticPr fontId="0" type="noConversion"/>
  <printOptions horizontalCentered="1" verticalCentered="1"/>
  <pageMargins left="0.1" right="0.5" top="0.5" bottom="0.5" header="0.5" footer="0.5"/>
  <pageSetup paperSize="9" scale="49" orientation="portrait" r:id="rId1"/>
  <headerFooter alignWithMargins="0"/>
  <drawing r:id="rId2"/>
  <legacyDrawing r:id="rId3"/>
  <oleObjects>
    <oleObject progId="MSPhotoEd.3" shapeId="35849" r:id="rId4"/>
    <oleObject progId="MSPhotoEd.3" shapeId="35850" r:id="rId5"/>
  </oleObjects>
  <controls>
    <control shapeId="35841" r:id="rId6" name="CommandButton1"/>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1- Notice explicative</vt:lpstr>
      <vt:lpstr>2- Questions à se poser </vt:lpstr>
      <vt:lpstr>3- Questions à se poser </vt:lpstr>
      <vt:lpstr>4- Prix de revient </vt:lpstr>
      <vt:lpstr>5- Prix de revient </vt:lpstr>
      <vt:lpstr>6- Prix de revient </vt:lpstr>
      <vt:lpstr>7- Prix de revient </vt:lpstr>
      <vt:lpstr>8- Prix de revient</vt:lpstr>
      <vt:lpstr>9- Quelques repères</vt:lpstr>
      <vt:lpstr>10- Conseils et références</vt:lpstr>
      <vt:lpstr>'1- Notice explicative'!Zone_d_impression</vt:lpstr>
      <vt:lpstr>'10- Conseils et références'!Zone_d_impression</vt:lpstr>
      <vt:lpstr>'2- Questions à se poser '!Zone_d_impression</vt:lpstr>
      <vt:lpstr>'3- Questions à se poser '!Zone_d_impression</vt:lpstr>
      <vt:lpstr>'4- Prix de revient '!Zone_d_impression</vt:lpstr>
      <vt:lpstr>'5- Prix de revient '!Zone_d_impression</vt:lpstr>
      <vt:lpstr>'6- Prix de revient '!Zone_d_impression</vt:lpstr>
      <vt:lpstr>'7- Prix de revient '!Zone_d_impression</vt:lpstr>
      <vt:lpstr>'8- Prix de revient'!Zone_d_impression</vt:lpstr>
      <vt:lpstr>'9- Quelques repères'!Zone_d_impression</vt:lpstr>
    </vt:vector>
  </TitlesOfParts>
  <Company>Cer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mahbur</dc:creator>
  <cp:lastModifiedBy>45742</cp:lastModifiedBy>
  <cp:lastPrinted>2012-06-07T09:56:48Z</cp:lastPrinted>
  <dcterms:created xsi:type="dcterms:W3CDTF">2009-09-10T08:15:23Z</dcterms:created>
  <dcterms:modified xsi:type="dcterms:W3CDTF">2016-09-07T14:32:29Z</dcterms:modified>
</cp:coreProperties>
</file>